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tundenverrsat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<sst xmlns="http://schemas.openxmlformats.org/spreadsheetml/2006/main" count="104" uniqueCount="74">
  <si>
    <t>Lohn-Effektivkosten - Stundenverrechnungssatz</t>
  </si>
  <si>
    <t>Mandant:</t>
  </si>
  <si>
    <t>St-Nr.:</t>
  </si>
  <si>
    <t>1.</t>
  </si>
  <si>
    <t>Allgemeine Angaben</t>
  </si>
  <si>
    <t>a)</t>
  </si>
  <si>
    <t>monatliche Arbeitszeit</t>
  </si>
  <si>
    <t>Stunden</t>
  </si>
  <si>
    <t>b)</t>
  </si>
  <si>
    <t>Arbeitstage pro Monat</t>
  </si>
  <si>
    <t>Tage</t>
  </si>
  <si>
    <t>c)</t>
  </si>
  <si>
    <t>Arbeitszeit pro Tag</t>
  </si>
  <si>
    <t>d)</t>
  </si>
  <si>
    <t>Lohn pro Stunde</t>
  </si>
  <si>
    <t>Euro</t>
  </si>
  <si>
    <t>e)</t>
  </si>
  <si>
    <t>Überstunden</t>
  </si>
  <si>
    <t>f)</t>
  </si>
  <si>
    <t xml:space="preserve">AG-Ant. Sozialversicherung, </t>
  </si>
  <si>
    <t>Berufsgenossenschaft, etc. pauschal *)</t>
  </si>
  <si>
    <t>Prozent</t>
  </si>
  <si>
    <t>g)</t>
  </si>
  <si>
    <t>Urlaubs-/Weihnachtsgeld/13. Gehalt, etc.</t>
  </si>
  <si>
    <t>in Bezug zur mtl. monatlichen Gesamtvergütung</t>
  </si>
  <si>
    <t>h)</t>
  </si>
  <si>
    <t xml:space="preserve">nicht verrechenbare Stunden </t>
  </si>
  <si>
    <t>(Erfahrungswert, z.B. Transportwege)</t>
  </si>
  <si>
    <t>2.</t>
  </si>
  <si>
    <t>Berechnung Lohneffektivkosten</t>
  </si>
  <si>
    <t>Lohn pro Monat</t>
  </si>
  <si>
    <t>weitere Vergütungen</t>
  </si>
  <si>
    <t xml:space="preserve">- Überstunden </t>
  </si>
  <si>
    <t>- Auslöse</t>
  </si>
  <si>
    <t>- Fahrtkostenersatz</t>
  </si>
  <si>
    <t>- Übernachtungen</t>
  </si>
  <si>
    <t>- Fahrgeld Wohnung-Arbeitsstätte</t>
  </si>
  <si>
    <t>- Vermögenswirksame Leistungen</t>
  </si>
  <si>
    <t>monatliche Gesamtvergütung</t>
  </si>
  <si>
    <t>(ohne weitere kalkulatorische Kosten)</t>
  </si>
  <si>
    <t>weitere monatliche kalkulatorische Kosten</t>
  </si>
  <si>
    <t>- Urlaubs-/Weihnachtsgeld/13. Gehalt, etc.</t>
  </si>
  <si>
    <t>- Sonstige</t>
  </si>
  <si>
    <t xml:space="preserve">monatliche Gesamtvergütung, kalkulatorisch </t>
  </si>
  <si>
    <t xml:space="preserve">zzgl. AG-Ant. Sozialversicherung, </t>
  </si>
  <si>
    <t>monatliche Lohneffektivkosten</t>
  </si>
  <si>
    <t>jährliche Lohneffektivkosten</t>
  </si>
  <si>
    <t>3.</t>
  </si>
  <si>
    <t>Berechnung verrechenbare Stunden</t>
  </si>
  <si>
    <t xml:space="preserve">monatliche Arbeitszeit </t>
  </si>
  <si>
    <t>zzgl. Überstunden</t>
  </si>
  <si>
    <t>jährliche Arbeitszeit</t>
  </si>
  <si>
    <t>abzgl.</t>
  </si>
  <si>
    <t>Feiertage</t>
  </si>
  <si>
    <t>genommene Urlaubstage</t>
  </si>
  <si>
    <t>Krankheitstage</t>
  </si>
  <si>
    <t>Fortbildungstage</t>
  </si>
  <si>
    <t>anwesende Arbeitszeit</t>
  </si>
  <si>
    <t xml:space="preserve">abzgl. </t>
  </si>
  <si>
    <t>verrechenbare Stunden</t>
  </si>
  <si>
    <t>4.</t>
  </si>
  <si>
    <t>Berechnung verrechenbarer Stundensatz</t>
  </si>
  <si>
    <t>=</t>
  </si>
  <si>
    <t>5.</t>
  </si>
  <si>
    <t>Aussage des Ergebnis</t>
  </si>
  <si>
    <t xml:space="preserve">Der verrechenbarer Stundensatz i. H. v. </t>
  </si>
  <si>
    <t>Euro pro Stunde gibt die</t>
  </si>
  <si>
    <t>tatsächlich verursachten Lohnkosten des Arbeitsnehmer pro Stunde wieder.</t>
  </si>
  <si>
    <t>Der Stundensatz dient als Kalkulationsgrundlage, beispielsweise zur Deckungs-</t>
  </si>
  <si>
    <t>beitragsrechnung.</t>
  </si>
  <si>
    <t>*)</t>
  </si>
  <si>
    <t>Ansatz einer Pauschale, da ansonsten bei steuerfreien Bezügen, Überschreiten der Beitragsbemessungsgrenzen zur Sozialversicherung, etc. differenziertere Berechnungen vorzunehmen wären.</t>
  </si>
  <si>
    <t>Formel hinterlegt</t>
  </si>
  <si>
    <t>individuelle Eingabe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</si>
</sst>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&quot;DM&quot;_-;\-* #,##0.00\ &quot;DM&quot;_-;_-* &quot;-&quot;??\ &quot;DM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3" fillId="6" borderId="10" xfId="53" applyFont="1" applyFill="1" applyBorder="1">
      <alignment/>
      <protection/>
    </xf>
    <xf numFmtId="0" fontId="2" fillId="6" borderId="11" xfId="53" applyFill="1" applyBorder="1">
      <alignment/>
      <protection/>
    </xf>
    <xf numFmtId="0" fontId="3" fillId="6" borderId="12" xfId="53" applyFont="1" applyFill="1" applyBorder="1">
      <alignment/>
      <protection/>
    </xf>
    <xf numFmtId="0" fontId="2" fillId="0" borderId="0" xfId="53">
      <alignment/>
      <protection/>
    </xf>
    <xf numFmtId="0" fontId="4" fillId="6" borderId="13" xfId="53" applyFont="1" applyFill="1" applyBorder="1">
      <alignment/>
      <protection/>
    </xf>
    <xf numFmtId="0" fontId="2" fillId="6" borderId="0" xfId="53" applyFill="1" applyBorder="1">
      <alignment/>
      <protection/>
    </xf>
    <xf numFmtId="0" fontId="2" fillId="6" borderId="14" xfId="53" applyFont="1" applyFill="1" applyBorder="1">
      <alignment/>
      <protection/>
    </xf>
    <xf numFmtId="0" fontId="2" fillId="6" borderId="13" xfId="53" applyFill="1" applyBorder="1">
      <alignment/>
      <protection/>
    </xf>
    <xf numFmtId="0" fontId="2" fillId="6" borderId="14" xfId="53" applyFill="1" applyBorder="1">
      <alignment/>
      <protection/>
    </xf>
    <xf numFmtId="0" fontId="41" fillId="6" borderId="13" xfId="53" applyFont="1" applyFill="1" applyBorder="1">
      <alignment/>
      <protection/>
    </xf>
    <xf numFmtId="0" fontId="41" fillId="6" borderId="0" xfId="53" applyFont="1" applyFill="1" applyBorder="1">
      <alignment/>
      <protection/>
    </xf>
    <xf numFmtId="0" fontId="41" fillId="6" borderId="14" xfId="53" applyFont="1" applyFill="1" applyBorder="1">
      <alignment/>
      <protection/>
    </xf>
    <xf numFmtId="0" fontId="41" fillId="0" borderId="0" xfId="53" applyFont="1">
      <alignment/>
      <protection/>
    </xf>
    <xf numFmtId="0" fontId="2" fillId="6" borderId="13" xfId="53" applyFont="1" applyFill="1" applyBorder="1">
      <alignment/>
      <protection/>
    </xf>
    <xf numFmtId="0" fontId="2" fillId="6" borderId="0" xfId="53" applyFont="1" applyFill="1" applyBorder="1" applyAlignment="1">
      <alignment horizontal="left"/>
      <protection/>
    </xf>
    <xf numFmtId="0" fontId="2" fillId="6" borderId="0" xfId="53" applyFill="1" applyBorder="1" applyAlignment="1">
      <alignment horizontal="left"/>
      <protection/>
    </xf>
    <xf numFmtId="0" fontId="2" fillId="6" borderId="0" xfId="53" applyFill="1" applyBorder="1" applyAlignment="1">
      <alignment horizontal="center"/>
      <protection/>
    </xf>
    <xf numFmtId="0" fontId="2" fillId="6" borderId="14" xfId="53" applyFill="1" applyBorder="1" applyAlignment="1">
      <alignment horizontal="center"/>
      <protection/>
    </xf>
    <xf numFmtId="0" fontId="2" fillId="6" borderId="0" xfId="53" applyFont="1" applyFill="1" applyBorder="1" applyAlignment="1">
      <alignment/>
      <protection/>
    </xf>
    <xf numFmtId="0" fontId="2" fillId="6" borderId="0" xfId="53" applyFill="1" applyBorder="1" applyAlignment="1">
      <alignment/>
      <protection/>
    </xf>
    <xf numFmtId="0" fontId="5" fillId="6" borderId="0" xfId="53" applyFont="1" applyFill="1" applyBorder="1">
      <alignment/>
      <protection/>
    </xf>
    <xf numFmtId="0" fontId="5" fillId="6" borderId="14" xfId="53" applyFont="1" applyFill="1" applyBorder="1">
      <alignment/>
      <protection/>
    </xf>
    <xf numFmtId="0" fontId="5" fillId="6" borderId="13" xfId="53" applyFont="1" applyFill="1" applyBorder="1">
      <alignment/>
      <protection/>
    </xf>
    <xf numFmtId="0" fontId="6" fillId="6" borderId="0" xfId="53" applyFont="1" applyFill="1" applyBorder="1" applyAlignment="1">
      <alignment/>
      <protection/>
    </xf>
    <xf numFmtId="0" fontId="4" fillId="6" borderId="0" xfId="53" applyFont="1" applyFill="1" applyBorder="1" applyAlignment="1">
      <alignment/>
      <protection/>
    </xf>
    <xf numFmtId="0" fontId="2" fillId="6" borderId="0" xfId="53" applyFont="1" applyFill="1" applyBorder="1">
      <alignment/>
      <protection/>
    </xf>
    <xf numFmtId="4" fontId="2" fillId="6" borderId="0" xfId="53" applyNumberFormat="1" applyFill="1" applyBorder="1" applyAlignment="1">
      <alignment/>
      <protection/>
    </xf>
    <xf numFmtId="0" fontId="2" fillId="6" borderId="0" xfId="53" applyFill="1" applyBorder="1" applyAlignment="1" quotePrefix="1">
      <alignment/>
      <protection/>
    </xf>
    <xf numFmtId="0" fontId="6" fillId="6" borderId="0" xfId="53" applyFont="1" applyFill="1" applyBorder="1" applyAlignment="1">
      <alignment horizontal="left"/>
      <protection/>
    </xf>
    <xf numFmtId="0" fontId="6" fillId="6" borderId="0" xfId="53" applyFont="1" applyFill="1" applyBorder="1">
      <alignment/>
      <protection/>
    </xf>
    <xf numFmtId="0" fontId="4" fillId="6" borderId="0" xfId="53" applyFont="1" applyFill="1" applyBorder="1">
      <alignment/>
      <protection/>
    </xf>
    <xf numFmtId="0" fontId="2" fillId="6" borderId="15" xfId="53" applyFill="1" applyBorder="1">
      <alignment/>
      <protection/>
    </xf>
    <xf numFmtId="0" fontId="2" fillId="6" borderId="16" xfId="53" applyFill="1" applyBorder="1" applyAlignment="1">
      <alignment horizontal="left"/>
      <protection/>
    </xf>
    <xf numFmtId="0" fontId="2" fillId="6" borderId="16" xfId="53" applyFill="1" applyBorder="1">
      <alignment/>
      <protection/>
    </xf>
    <xf numFmtId="4" fontId="2" fillId="6" borderId="16" xfId="53" applyNumberFormat="1" applyFill="1" applyBorder="1" applyAlignment="1">
      <alignment horizontal="center"/>
      <protection/>
    </xf>
    <xf numFmtId="0" fontId="2" fillId="6" borderId="17" xfId="53" applyFill="1" applyBorder="1">
      <alignment/>
      <protection/>
    </xf>
    <xf numFmtId="4" fontId="2" fillId="6" borderId="0" xfId="53" applyNumberFormat="1" applyFill="1" applyBorder="1" applyAlignment="1">
      <alignment horizontal="center"/>
      <protection/>
    </xf>
    <xf numFmtId="0" fontId="41" fillId="6" borderId="0" xfId="53" applyFont="1" applyFill="1" applyBorder="1" applyAlignment="1">
      <alignment/>
      <protection/>
    </xf>
    <xf numFmtId="164" fontId="2" fillId="0" borderId="0" xfId="53" applyNumberFormat="1" applyFill="1" applyBorder="1">
      <alignment/>
      <protection/>
    </xf>
    <xf numFmtId="4" fontId="5" fillId="6" borderId="0" xfId="53" applyNumberFormat="1" applyFont="1" applyFill="1" applyBorder="1" applyAlignment="1">
      <alignment horizontal="right"/>
      <protection/>
    </xf>
    <xf numFmtId="4" fontId="2" fillId="6" borderId="0" xfId="53" applyNumberFormat="1" applyFill="1" applyBorder="1" applyAlignment="1">
      <alignment horizontal="right"/>
      <protection/>
    </xf>
    <xf numFmtId="4" fontId="2" fillId="6" borderId="0" xfId="53" applyNumberFormat="1" applyFill="1" applyBorder="1" applyAlignment="1">
      <alignment horizontal="center" vertical="center"/>
      <protection/>
    </xf>
    <xf numFmtId="4" fontId="2" fillId="6" borderId="0" xfId="53" applyNumberFormat="1" applyFont="1" applyFill="1" applyBorder="1">
      <alignment/>
      <protection/>
    </xf>
    <xf numFmtId="4" fontId="2" fillId="6" borderId="0" xfId="53" applyNumberFormat="1" applyFont="1" applyFill="1" applyBorder="1" applyAlignment="1">
      <alignment horizontal="left"/>
      <protection/>
    </xf>
    <xf numFmtId="0" fontId="7" fillId="6" borderId="0" xfId="53" applyFont="1" applyFill="1" applyBorder="1">
      <alignment/>
      <protection/>
    </xf>
    <xf numFmtId="0" fontId="2" fillId="6" borderId="18" xfId="53" applyFill="1" applyBorder="1">
      <alignment/>
      <protection/>
    </xf>
    <xf numFmtId="4" fontId="4" fillId="6" borderId="19" xfId="53" applyNumberFormat="1" applyFont="1" applyFill="1" applyBorder="1" applyAlignment="1">
      <alignment horizontal="center" vertical="center"/>
      <protection/>
    </xf>
    <xf numFmtId="4" fontId="4" fillId="6" borderId="20" xfId="53" applyNumberFormat="1" applyFont="1" applyFill="1" applyBorder="1" applyAlignment="1">
      <alignment horizontal="center" vertical="center"/>
      <protection/>
    </xf>
    <xf numFmtId="0" fontId="2" fillId="6" borderId="0" xfId="53" applyFill="1" applyBorder="1" applyAlignment="1">
      <alignment horizontal="center"/>
      <protection/>
    </xf>
    <xf numFmtId="4" fontId="2" fillId="6" borderId="0" xfId="53" applyNumberFormat="1" applyFill="1" applyBorder="1" applyAlignment="1">
      <alignment horizontal="center"/>
      <protection/>
    </xf>
    <xf numFmtId="0" fontId="2" fillId="6" borderId="0" xfId="53" applyFill="1" applyBorder="1" applyAlignment="1">
      <alignment horizontal="left" vertical="top" wrapText="1"/>
      <protection/>
    </xf>
    <xf numFmtId="0" fontId="2" fillId="6" borderId="14" xfId="53" applyFill="1" applyBorder="1" applyAlignment="1">
      <alignment horizontal="left" vertical="top" wrapText="1"/>
      <protection/>
    </xf>
    <xf numFmtId="4" fontId="4" fillId="6" borderId="21" xfId="53" applyNumberFormat="1" applyFont="1" applyFill="1" applyBorder="1" applyAlignment="1">
      <alignment horizontal="right"/>
      <protection/>
    </xf>
    <xf numFmtId="0" fontId="2" fillId="6" borderId="16" xfId="53" applyFill="1" applyBorder="1" applyAlignment="1">
      <alignment horizontal="center"/>
      <protection/>
    </xf>
    <xf numFmtId="4" fontId="2" fillId="6" borderId="0" xfId="53" applyNumberFormat="1" applyFill="1" applyBorder="1" applyAlignment="1">
      <alignment horizontal="center" vertical="center"/>
      <protection/>
    </xf>
    <xf numFmtId="4" fontId="2" fillId="6" borderId="16" xfId="53" applyNumberFormat="1" applyFill="1" applyBorder="1" applyAlignment="1">
      <alignment horizontal="center"/>
      <protection/>
    </xf>
    <xf numFmtId="4" fontId="2" fillId="6" borderId="0" xfId="53" applyNumberFormat="1" applyFill="1" applyBorder="1" applyAlignment="1">
      <alignment horizontal="right"/>
      <protection/>
    </xf>
    <xf numFmtId="4" fontId="2" fillId="0" borderId="0" xfId="53" applyNumberFormat="1" applyFill="1" applyBorder="1" applyAlignment="1">
      <alignment horizontal="right"/>
      <protection/>
    </xf>
    <xf numFmtId="0" fontId="2" fillId="6" borderId="0" xfId="53" applyFill="1" applyBorder="1" applyAlignment="1">
      <alignment horizontal="left"/>
      <protection/>
    </xf>
    <xf numFmtId="164" fontId="2" fillId="6" borderId="0" xfId="53" applyNumberFormat="1" applyFill="1" applyBorder="1" applyAlignment="1">
      <alignment horizontal="right"/>
      <protection/>
    </xf>
    <xf numFmtId="164" fontId="2" fillId="6" borderId="16" xfId="53" applyNumberFormat="1" applyFill="1" applyBorder="1" applyAlignment="1">
      <alignment horizontal="right"/>
      <protection/>
    </xf>
    <xf numFmtId="4" fontId="2" fillId="6" borderId="21" xfId="53" applyNumberFormat="1" applyFill="1" applyBorder="1" applyAlignment="1">
      <alignment horizontal="right"/>
      <protection/>
    </xf>
    <xf numFmtId="0" fontId="6" fillId="6" borderId="0" xfId="53" applyFont="1" applyFill="1" applyBorder="1" applyAlignment="1">
      <alignment horizontal="left"/>
      <protection/>
    </xf>
    <xf numFmtId="4" fontId="4" fillId="6" borderId="22" xfId="53" applyNumberFormat="1" applyFont="1" applyFill="1" applyBorder="1" applyAlignment="1">
      <alignment horizontal="right"/>
      <protection/>
    </xf>
    <xf numFmtId="4" fontId="4" fillId="6" borderId="23" xfId="53" applyNumberFormat="1" applyFont="1" applyFill="1" applyBorder="1" applyAlignment="1">
      <alignment horizontal="right"/>
      <protection/>
    </xf>
    <xf numFmtId="4" fontId="41" fillId="6" borderId="0" xfId="53" applyNumberFormat="1" applyFont="1" applyFill="1" applyBorder="1" applyAlignment="1">
      <alignment horizontal="right"/>
      <protection/>
    </xf>
    <xf numFmtId="4" fontId="4" fillId="6" borderId="0" xfId="53" applyNumberFormat="1" applyFont="1" applyFill="1" applyBorder="1" applyAlignment="1">
      <alignment horizontal="right"/>
      <protection/>
    </xf>
    <xf numFmtId="4" fontId="2" fillId="0" borderId="16" xfId="53" applyNumberFormat="1" applyFill="1" applyBorder="1" applyAlignment="1">
      <alignment horizontal="right"/>
      <protection/>
    </xf>
    <xf numFmtId="0" fontId="4" fillId="6" borderId="0" xfId="53" applyFont="1" applyFill="1" applyBorder="1" applyAlignment="1">
      <alignment horizontal="right"/>
      <protection/>
    </xf>
    <xf numFmtId="0" fontId="2" fillId="6" borderId="0" xfId="53" applyFill="1" applyBorder="1" applyAlignment="1" quotePrefix="1">
      <alignment horizontal="left"/>
      <protection/>
    </xf>
    <xf numFmtId="4" fontId="2" fillId="6" borderId="0" xfId="53" applyNumberFormat="1" applyFont="1" applyFill="1" applyBorder="1" applyAlignment="1">
      <alignment horizontal="right"/>
      <protection/>
    </xf>
    <xf numFmtId="0" fontId="2" fillId="6" borderId="14" xfId="53" applyFill="1" applyBorder="1" applyAlignment="1">
      <alignment horizontal="center"/>
      <protection/>
    </xf>
    <xf numFmtId="0" fontId="2" fillId="0" borderId="0" xfId="53" applyFill="1" applyBorder="1" applyAlignment="1">
      <alignment horizontal="right"/>
      <protection/>
    </xf>
    <xf numFmtId="2" fontId="2" fillId="6" borderId="0" xfId="53" applyNumberFormat="1" applyFill="1" applyBorder="1" applyAlignment="1">
      <alignment horizontal="right"/>
      <protection/>
    </xf>
    <xf numFmtId="0" fontId="2" fillId="6" borderId="0" xfId="53" applyFill="1" applyBorder="1" applyAlignment="1">
      <alignment horizontal="right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e\Meine%20Vorlagen\Vorlagen%20SKP\Vorlagen%20SKP\Abschl&#252;sse\JahresabschlussmappeVP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daten"/>
      <sheetName val="AngefUnterl"/>
      <sheetName val="To-Do-Liste"/>
      <sheetName val="AnlageV"/>
      <sheetName val="KSt-Guthaben-Aktivierung 2006"/>
      <sheetName val="Grundangaben"/>
      <sheetName val="Abschreibungsübersicht"/>
      <sheetName val="AK Ermittlung"/>
      <sheetName val="Bewertung Gebäude ErbSt"/>
      <sheetName val="Ermittl Gebäudewert"/>
      <sheetName val="Arbeitszimmer"/>
      <sheetName val="Kaufleasing"/>
      <sheetName val="EWB PWB"/>
      <sheetName val="7g Rücklagenspiegel"/>
      <sheetName val="(Un)fertige Arb"/>
      <sheetName val="Darlehensaufgliederung"/>
      <sheetName val="PKW-EV bis 2006"/>
      <sheetName val="PKW EV ab 2007 - 1%"/>
      <sheetName val="PKW EV ab 2007 - keine 1%"/>
      <sheetName val="Tel-EV"/>
      <sheetName val="Lohnabgleich"/>
      <sheetName val="Zinskalkulator"/>
      <sheetName val="Dauerschuldzinsen"/>
      <sheetName val="UST-VA"/>
      <sheetName val="UST-Jahreserklärung"/>
      <sheetName val="UrlaubsRKST"/>
      <sheetName val="Gewährleistungsrkst"/>
      <sheetName val="Aufbew.-Rückst."/>
      <sheetName val="Rkst für BG"/>
      <sheetName val="PensionsRkst Heubeck"/>
      <sheetName val="Rkst f. ausstehende Rechnungen"/>
      <sheetName val="Sonstige Rkst"/>
      <sheetName val="Schuldzinsenaufteilung"/>
      <sheetName val="§4Abs4a"/>
      <sheetName val="Übergangsgewinn"/>
      <sheetName val="Bilanz nach Übergang"/>
      <sheetName val="Aufgabegewinn"/>
      <sheetName val="Steuerdaten"/>
      <sheetName val="KSt-GewSt-Ber 2007"/>
      <sheetName val="KSt-GewSt-Ber 2008"/>
      <sheetName val="Rechtsformvergleich PG"/>
      <sheetName val="Ber. max. Ausschüttung"/>
      <sheetName val="Stundenverrsa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87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6384" width="11.421875" style="4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'[1]Grunddaten'!C5</f>
        <v>0</v>
      </c>
    </row>
    <row r="2" spans="1:10" ht="12.75">
      <c r="A2" s="5" t="s">
        <v>1</v>
      </c>
      <c r="B2" s="6">
        <f>'[1]Grunddaten'!C4</f>
        <v>0</v>
      </c>
      <c r="C2" s="6"/>
      <c r="D2" s="6"/>
      <c r="E2" s="6"/>
      <c r="F2" s="6"/>
      <c r="G2" s="6"/>
      <c r="H2" s="6"/>
      <c r="I2" s="6"/>
      <c r="J2" s="7"/>
    </row>
    <row r="3" spans="1:10" ht="12.75">
      <c r="A3" s="5" t="s">
        <v>2</v>
      </c>
      <c r="B3" s="6">
        <f>'[1]Grunddaten'!C6</f>
        <v>0</v>
      </c>
      <c r="C3" s="6"/>
      <c r="D3" s="6"/>
      <c r="E3" s="6"/>
      <c r="F3" s="6"/>
      <c r="G3" s="6"/>
      <c r="H3" s="6"/>
      <c r="I3" s="6"/>
      <c r="J3" s="7"/>
    </row>
    <row r="4" spans="1:10" ht="12.75">
      <c r="A4" s="8"/>
      <c r="B4" s="6"/>
      <c r="C4" s="6"/>
      <c r="D4" s="6"/>
      <c r="E4" s="6"/>
      <c r="F4" s="6"/>
      <c r="G4" s="6"/>
      <c r="H4" s="6"/>
      <c r="I4" s="6"/>
      <c r="J4" s="9"/>
    </row>
    <row r="5" spans="1:10" s="13" customFormat="1" ht="12.75">
      <c r="A5" s="10" t="s">
        <v>3</v>
      </c>
      <c r="B5" s="11" t="s">
        <v>4</v>
      </c>
      <c r="C5" s="11"/>
      <c r="D5" s="11"/>
      <c r="E5" s="11"/>
      <c r="F5" s="11"/>
      <c r="G5" s="11"/>
      <c r="H5" s="11"/>
      <c r="I5" s="11"/>
      <c r="J5" s="12"/>
    </row>
    <row r="6" spans="1:10" ht="12.75">
      <c r="A6" s="8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14" t="s">
        <v>5</v>
      </c>
      <c r="B7" s="15" t="s">
        <v>6</v>
      </c>
      <c r="C7" s="15"/>
      <c r="D7" s="6"/>
      <c r="E7" s="6"/>
      <c r="F7" s="16" t="s">
        <v>7</v>
      </c>
      <c r="G7" s="58">
        <v>168</v>
      </c>
      <c r="H7" s="58"/>
      <c r="I7" s="49"/>
      <c r="J7" s="72"/>
    </row>
    <row r="8" spans="1:10" ht="12.75">
      <c r="A8" s="14" t="s">
        <v>8</v>
      </c>
      <c r="B8" s="15" t="s">
        <v>9</v>
      </c>
      <c r="C8" s="15"/>
      <c r="D8" s="6"/>
      <c r="E8" s="6"/>
      <c r="F8" s="16" t="s">
        <v>10</v>
      </c>
      <c r="G8" s="58">
        <v>21</v>
      </c>
      <c r="H8" s="73"/>
      <c r="I8" s="17"/>
      <c r="J8" s="18"/>
    </row>
    <row r="9" spans="1:10" ht="12.75">
      <c r="A9" s="14" t="s">
        <v>11</v>
      </c>
      <c r="B9" s="19" t="s">
        <v>12</v>
      </c>
      <c r="C9" s="19"/>
      <c r="D9" s="6"/>
      <c r="E9" s="6"/>
      <c r="F9" s="6" t="s">
        <v>7</v>
      </c>
      <c r="G9" s="74">
        <f>SUM(G7/G8)</f>
        <v>8</v>
      </c>
      <c r="H9" s="75"/>
      <c r="I9" s="6"/>
      <c r="J9" s="9"/>
    </row>
    <row r="10" spans="1:10" ht="12.75">
      <c r="A10" s="14" t="s">
        <v>13</v>
      </c>
      <c r="B10" s="19" t="s">
        <v>14</v>
      </c>
      <c r="C10" s="19"/>
      <c r="D10" s="6"/>
      <c r="E10" s="6"/>
      <c r="F10" s="6" t="s">
        <v>15</v>
      </c>
      <c r="G10" s="58">
        <v>20</v>
      </c>
      <c r="H10" s="58"/>
      <c r="I10" s="6"/>
      <c r="J10" s="9"/>
    </row>
    <row r="11" spans="1:10" ht="12.75">
      <c r="A11" s="14" t="s">
        <v>16</v>
      </c>
      <c r="B11" s="19" t="s">
        <v>17</v>
      </c>
      <c r="C11" s="19"/>
      <c r="D11" s="6"/>
      <c r="E11" s="6"/>
      <c r="F11" s="6" t="s">
        <v>7</v>
      </c>
      <c r="G11" s="58">
        <v>0</v>
      </c>
      <c r="H11" s="58"/>
      <c r="I11" s="6"/>
      <c r="J11" s="9"/>
    </row>
    <row r="12" spans="1:10" ht="12.75">
      <c r="A12" s="14" t="s">
        <v>18</v>
      </c>
      <c r="B12" s="19" t="s">
        <v>19</v>
      </c>
      <c r="C12" s="19"/>
      <c r="D12" s="6"/>
      <c r="E12" s="6"/>
      <c r="F12" s="6"/>
      <c r="G12" s="6"/>
      <c r="H12" s="6"/>
      <c r="I12" s="6"/>
      <c r="J12" s="9"/>
    </row>
    <row r="13" spans="1:10" ht="12.75">
      <c r="A13" s="14"/>
      <c r="B13" s="19" t="s">
        <v>20</v>
      </c>
      <c r="C13" s="19"/>
      <c r="D13" s="6"/>
      <c r="E13" s="6"/>
      <c r="F13" s="6" t="s">
        <v>21</v>
      </c>
      <c r="G13" s="58">
        <v>23.9</v>
      </c>
      <c r="H13" s="58"/>
      <c r="I13" s="6"/>
      <c r="J13" s="9"/>
    </row>
    <row r="14" spans="1:10" ht="12.75">
      <c r="A14" s="8" t="s">
        <v>22</v>
      </c>
      <c r="B14" s="20" t="s">
        <v>23</v>
      </c>
      <c r="C14" s="20"/>
      <c r="D14" s="6"/>
      <c r="E14" s="6"/>
      <c r="F14" s="6"/>
      <c r="G14" s="6"/>
      <c r="H14" s="6"/>
      <c r="I14" s="6"/>
      <c r="J14" s="9"/>
    </row>
    <row r="15" spans="1:10" ht="12.75">
      <c r="A15" s="14"/>
      <c r="B15" s="20" t="s">
        <v>24</v>
      </c>
      <c r="C15" s="19"/>
      <c r="D15" s="6"/>
      <c r="E15" s="6"/>
      <c r="F15" s="6" t="s">
        <v>21</v>
      </c>
      <c r="G15" s="58">
        <v>8.33</v>
      </c>
      <c r="H15" s="58"/>
      <c r="I15" s="6"/>
      <c r="J15" s="9"/>
    </row>
    <row r="16" spans="1:10" ht="12.75">
      <c r="A16" s="14" t="s">
        <v>25</v>
      </c>
      <c r="B16" s="19" t="s">
        <v>26</v>
      </c>
      <c r="C16" s="19"/>
      <c r="D16" s="6"/>
      <c r="E16" s="6"/>
      <c r="F16" s="6" t="s">
        <v>21</v>
      </c>
      <c r="G16" s="58">
        <v>3.5</v>
      </c>
      <c r="H16" s="58"/>
      <c r="I16" s="6"/>
      <c r="J16" s="9"/>
    </row>
    <row r="17" spans="1:10" ht="12.75">
      <c r="A17" s="14"/>
      <c r="B17" s="19" t="s">
        <v>27</v>
      </c>
      <c r="C17" s="19"/>
      <c r="D17" s="6"/>
      <c r="E17" s="6"/>
      <c r="F17" s="6"/>
      <c r="G17" s="50"/>
      <c r="H17" s="50"/>
      <c r="I17" s="6"/>
      <c r="J17" s="9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9"/>
    </row>
    <row r="19" spans="1:10" ht="12.75">
      <c r="A19" s="10" t="s">
        <v>28</v>
      </c>
      <c r="B19" s="11" t="s">
        <v>29</v>
      </c>
      <c r="C19" s="11"/>
      <c r="D19" s="11"/>
      <c r="E19" s="21"/>
      <c r="F19" s="21"/>
      <c r="G19" s="21"/>
      <c r="H19" s="21"/>
      <c r="I19" s="21"/>
      <c r="J19" s="22"/>
    </row>
    <row r="20" spans="1:10" ht="12.75">
      <c r="A20" s="23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.75">
      <c r="A21" s="8"/>
      <c r="B21" s="24" t="s">
        <v>30</v>
      </c>
      <c r="C21" s="25"/>
      <c r="D21" s="6"/>
      <c r="E21" s="6"/>
      <c r="F21" s="26" t="s">
        <v>15</v>
      </c>
      <c r="G21" s="71">
        <f>G7*G10</f>
        <v>3360</v>
      </c>
      <c r="H21" s="71"/>
      <c r="I21" s="6"/>
      <c r="J21" s="9"/>
    </row>
    <row r="22" spans="1:10" ht="12.75">
      <c r="A22" s="8"/>
      <c r="B22" s="20"/>
      <c r="C22" s="20"/>
      <c r="D22" s="6"/>
      <c r="E22" s="6"/>
      <c r="F22" s="6"/>
      <c r="G22" s="6"/>
      <c r="H22" s="6"/>
      <c r="I22" s="6"/>
      <c r="J22" s="9"/>
    </row>
    <row r="23" spans="1:10" ht="12.75">
      <c r="A23" s="8"/>
      <c r="B23" s="59" t="s">
        <v>31</v>
      </c>
      <c r="C23" s="59"/>
      <c r="D23" s="20"/>
      <c r="E23" s="6"/>
      <c r="F23" s="6"/>
      <c r="G23" s="6"/>
      <c r="H23" s="27"/>
      <c r="I23" s="6"/>
      <c r="J23" s="9"/>
    </row>
    <row r="24" spans="1:10" ht="12.75">
      <c r="A24" s="8"/>
      <c r="B24" s="70" t="s">
        <v>32</v>
      </c>
      <c r="C24" s="59"/>
      <c r="D24" s="6"/>
      <c r="E24" s="6"/>
      <c r="F24" s="6" t="s">
        <v>15</v>
      </c>
      <c r="G24" s="57">
        <f>G10*G11</f>
        <v>0</v>
      </c>
      <c r="H24" s="57"/>
      <c r="I24" s="6"/>
      <c r="J24" s="9"/>
    </row>
    <row r="25" spans="1:10" ht="12.75">
      <c r="A25" s="8"/>
      <c r="B25" s="70" t="s">
        <v>33</v>
      </c>
      <c r="C25" s="59"/>
      <c r="D25" s="6"/>
      <c r="E25" s="6"/>
      <c r="F25" s="6" t="s">
        <v>15</v>
      </c>
      <c r="G25" s="58">
        <v>15</v>
      </c>
      <c r="H25" s="58"/>
      <c r="I25" s="6"/>
      <c r="J25" s="9"/>
    </row>
    <row r="26" spans="1:10" ht="12.75">
      <c r="A26" s="8"/>
      <c r="B26" s="70" t="s">
        <v>34</v>
      </c>
      <c r="C26" s="59"/>
      <c r="D26" s="6"/>
      <c r="E26" s="6"/>
      <c r="F26" s="6" t="s">
        <v>15</v>
      </c>
      <c r="G26" s="58">
        <v>23</v>
      </c>
      <c r="H26" s="58"/>
      <c r="I26" s="6"/>
      <c r="J26" s="9"/>
    </row>
    <row r="27" spans="1:10" ht="12.75">
      <c r="A27" s="8"/>
      <c r="B27" s="70" t="s">
        <v>35</v>
      </c>
      <c r="C27" s="59"/>
      <c r="D27" s="6"/>
      <c r="E27" s="6"/>
      <c r="F27" s="6" t="s">
        <v>15</v>
      </c>
      <c r="G27" s="58">
        <v>26</v>
      </c>
      <c r="H27" s="58"/>
      <c r="I27" s="6"/>
      <c r="J27" s="9"/>
    </row>
    <row r="28" spans="1:10" ht="12.75">
      <c r="A28" s="8"/>
      <c r="B28" s="28" t="s">
        <v>36</v>
      </c>
      <c r="C28" s="28"/>
      <c r="D28" s="28"/>
      <c r="E28" s="6"/>
      <c r="F28" s="6" t="s">
        <v>15</v>
      </c>
      <c r="G28" s="58">
        <v>46</v>
      </c>
      <c r="H28" s="58"/>
      <c r="I28" s="6"/>
      <c r="J28" s="9"/>
    </row>
    <row r="29" spans="1:10" ht="12.75">
      <c r="A29" s="8"/>
      <c r="B29" s="28" t="s">
        <v>37</v>
      </c>
      <c r="C29" s="28"/>
      <c r="D29" s="28"/>
      <c r="E29" s="6"/>
      <c r="F29" s="6" t="s">
        <v>15</v>
      </c>
      <c r="G29" s="68">
        <v>46</v>
      </c>
      <c r="H29" s="68"/>
      <c r="I29" s="6"/>
      <c r="J29" s="9"/>
    </row>
    <row r="30" spans="1:10" ht="12.75">
      <c r="A30" s="8"/>
      <c r="B30" s="59"/>
      <c r="C30" s="59"/>
      <c r="D30" s="6"/>
      <c r="E30" s="6"/>
      <c r="F30" s="6"/>
      <c r="G30" s="57"/>
      <c r="H30" s="57"/>
      <c r="I30" s="6"/>
      <c r="J30" s="9"/>
    </row>
    <row r="31" spans="1:10" ht="12.75">
      <c r="A31" s="8"/>
      <c r="B31" s="24" t="s">
        <v>38</v>
      </c>
      <c r="C31" s="25"/>
      <c r="D31" s="6"/>
      <c r="E31" s="6"/>
      <c r="F31" s="6" t="s">
        <v>15</v>
      </c>
      <c r="G31" s="67">
        <f>SUM(G21:H30)</f>
        <v>3516</v>
      </c>
      <c r="H31" s="67"/>
      <c r="I31" s="6"/>
      <c r="J31" s="9"/>
    </row>
    <row r="32" spans="1:10" ht="12.75">
      <c r="A32" s="8"/>
      <c r="B32" s="19" t="s">
        <v>39</v>
      </c>
      <c r="C32" s="25"/>
      <c r="D32" s="6"/>
      <c r="E32" s="6"/>
      <c r="F32" s="6"/>
      <c r="G32" s="6"/>
      <c r="H32" s="6"/>
      <c r="I32" s="6"/>
      <c r="J32" s="9"/>
    </row>
    <row r="33" spans="1:10" ht="12.75">
      <c r="A33" s="8"/>
      <c r="B33" s="16"/>
      <c r="C33" s="16"/>
      <c r="D33" s="6"/>
      <c r="E33" s="6"/>
      <c r="F33" s="6"/>
      <c r="G33" s="6"/>
      <c r="H33" s="6"/>
      <c r="I33" s="6"/>
      <c r="J33" s="9"/>
    </row>
    <row r="34" spans="1:10" ht="12.75">
      <c r="A34" s="8"/>
      <c r="B34" s="16" t="s">
        <v>40</v>
      </c>
      <c r="C34" s="16"/>
      <c r="D34" s="6"/>
      <c r="E34" s="6"/>
      <c r="F34" s="6"/>
      <c r="G34" s="6"/>
      <c r="H34" s="6"/>
      <c r="I34" s="6"/>
      <c r="J34" s="9"/>
    </row>
    <row r="35" spans="1:10" ht="12.75">
      <c r="A35" s="8"/>
      <c r="B35" s="28" t="s">
        <v>41</v>
      </c>
      <c r="C35" s="20"/>
      <c r="D35" s="6"/>
      <c r="E35" s="6"/>
      <c r="F35" s="6" t="s">
        <v>15</v>
      </c>
      <c r="G35" s="57">
        <f>G31*G15/100</f>
        <v>292.8828</v>
      </c>
      <c r="H35" s="57"/>
      <c r="I35" s="6"/>
      <c r="J35" s="9"/>
    </row>
    <row r="36" spans="1:10" ht="12.75">
      <c r="A36" s="8"/>
      <c r="B36" s="28" t="s">
        <v>42</v>
      </c>
      <c r="C36" s="16"/>
      <c r="D36" s="6"/>
      <c r="E36" s="6"/>
      <c r="F36" s="6" t="s">
        <v>15</v>
      </c>
      <c r="G36" s="68">
        <v>0</v>
      </c>
      <c r="H36" s="68"/>
      <c r="I36" s="6"/>
      <c r="J36" s="9"/>
    </row>
    <row r="37" spans="1:10" ht="12.75">
      <c r="A37" s="8"/>
      <c r="B37" s="28"/>
      <c r="C37" s="16"/>
      <c r="D37" s="6"/>
      <c r="E37" s="6"/>
      <c r="F37" s="6"/>
      <c r="G37" s="6"/>
      <c r="H37" s="6"/>
      <c r="I37" s="6"/>
      <c r="J37" s="9"/>
    </row>
    <row r="38" spans="1:10" ht="12.75">
      <c r="A38" s="8"/>
      <c r="B38" s="24" t="s">
        <v>43</v>
      </c>
      <c r="C38" s="29"/>
      <c r="D38" s="30"/>
      <c r="E38" s="30"/>
      <c r="F38" s="6" t="s">
        <v>15</v>
      </c>
      <c r="G38" s="67">
        <f>SUM(G31:H37)</f>
        <v>3808.8828</v>
      </c>
      <c r="H38" s="69"/>
      <c r="I38" s="6"/>
      <c r="J38" s="9"/>
    </row>
    <row r="39" spans="1:10" ht="12.75">
      <c r="A39" s="8"/>
      <c r="B39" s="16"/>
      <c r="C39" s="16"/>
      <c r="D39" s="6"/>
      <c r="E39" s="6"/>
      <c r="F39" s="6"/>
      <c r="G39" s="6"/>
      <c r="H39" s="6"/>
      <c r="I39" s="6"/>
      <c r="J39" s="9"/>
    </row>
    <row r="40" spans="1:10" ht="12.75">
      <c r="A40" s="8"/>
      <c r="B40" s="20" t="s">
        <v>44</v>
      </c>
      <c r="C40" s="20"/>
      <c r="D40" s="6"/>
      <c r="E40" s="6"/>
      <c r="F40" s="6"/>
      <c r="G40" s="6"/>
      <c r="H40" s="6"/>
      <c r="I40" s="6"/>
      <c r="J40" s="9"/>
    </row>
    <row r="41" spans="1:10" ht="12.75">
      <c r="A41" s="8"/>
      <c r="B41" s="20" t="s">
        <v>20</v>
      </c>
      <c r="C41" s="20"/>
      <c r="D41" s="6"/>
      <c r="E41" s="6"/>
      <c r="F41" s="6" t="s">
        <v>15</v>
      </c>
      <c r="G41" s="58">
        <f>G38*G13/100</f>
        <v>910.3229891999998</v>
      </c>
      <c r="H41" s="58"/>
      <c r="I41" s="6"/>
      <c r="J41" s="9"/>
    </row>
    <row r="42" spans="1:10" ht="13.5" thickBot="1">
      <c r="A42" s="8"/>
      <c r="B42" s="49"/>
      <c r="C42" s="49"/>
      <c r="D42" s="6"/>
      <c r="E42" s="6"/>
      <c r="F42" s="6"/>
      <c r="G42" s="50"/>
      <c r="H42" s="50"/>
      <c r="I42" s="6"/>
      <c r="J42" s="9"/>
    </row>
    <row r="43" spans="1:10" ht="13.5" thickBot="1">
      <c r="A43" s="8"/>
      <c r="B43" s="29" t="s">
        <v>45</v>
      </c>
      <c r="C43" s="29"/>
      <c r="D43" s="31"/>
      <c r="E43" s="31"/>
      <c r="F43" s="30" t="s">
        <v>15</v>
      </c>
      <c r="G43" s="64">
        <f>SUM(G38:H42)</f>
        <v>4719.205789199999</v>
      </c>
      <c r="H43" s="65"/>
      <c r="I43" s="6"/>
      <c r="J43" s="9"/>
    </row>
    <row r="44" spans="1:10" ht="13.5" thickBot="1">
      <c r="A44" s="8"/>
      <c r="B44" s="16"/>
      <c r="C44" s="16"/>
      <c r="D44" s="6"/>
      <c r="E44" s="6"/>
      <c r="F44" s="6"/>
      <c r="G44" s="50"/>
      <c r="H44" s="50"/>
      <c r="I44" s="6"/>
      <c r="J44" s="9"/>
    </row>
    <row r="45" spans="1:10" ht="13.5" thickBot="1">
      <c r="A45" s="8"/>
      <c r="B45" s="29" t="s">
        <v>46</v>
      </c>
      <c r="C45" s="29"/>
      <c r="D45" s="26"/>
      <c r="E45" s="26"/>
      <c r="F45" s="30" t="s">
        <v>15</v>
      </c>
      <c r="G45" s="64">
        <f>SUM(G43*12)</f>
        <v>56630.46947039999</v>
      </c>
      <c r="H45" s="65"/>
      <c r="I45" s="6"/>
      <c r="J45" s="9"/>
    </row>
    <row r="46" spans="1:10" ht="12.75">
      <c r="A46" s="8"/>
      <c r="B46" s="16"/>
      <c r="C46" s="16"/>
      <c r="D46" s="6"/>
      <c r="E46" s="6"/>
      <c r="F46" s="6"/>
      <c r="G46" s="50"/>
      <c r="H46" s="50"/>
      <c r="I46" s="6"/>
      <c r="J46" s="9"/>
    </row>
    <row r="47" spans="1:10" ht="12.75">
      <c r="A47" s="32"/>
      <c r="B47" s="33"/>
      <c r="C47" s="33"/>
      <c r="D47" s="34"/>
      <c r="E47" s="34"/>
      <c r="F47" s="34"/>
      <c r="G47" s="35"/>
      <c r="H47" s="35"/>
      <c r="I47" s="34"/>
      <c r="J47" s="36"/>
    </row>
    <row r="48" spans="1:10" ht="12.75">
      <c r="A48" s="8"/>
      <c r="B48" s="16"/>
      <c r="C48" s="16"/>
      <c r="D48" s="6"/>
      <c r="E48" s="6"/>
      <c r="F48" s="6"/>
      <c r="G48" s="37"/>
      <c r="H48" s="37"/>
      <c r="I48" s="6"/>
      <c r="J48" s="9"/>
    </row>
    <row r="49" spans="1:10" s="13" customFormat="1" ht="12.75">
      <c r="A49" s="10" t="s">
        <v>47</v>
      </c>
      <c r="B49" s="38" t="s">
        <v>48</v>
      </c>
      <c r="C49" s="38"/>
      <c r="D49" s="11"/>
      <c r="E49" s="11"/>
      <c r="F49" s="11"/>
      <c r="G49" s="66"/>
      <c r="H49" s="66"/>
      <c r="I49" s="11"/>
      <c r="J49" s="12"/>
    </row>
    <row r="50" spans="1:10" ht="12.75">
      <c r="A50" s="8"/>
      <c r="B50" s="59"/>
      <c r="C50" s="59"/>
      <c r="D50" s="6"/>
      <c r="E50" s="6"/>
      <c r="F50" s="6"/>
      <c r="G50" s="57"/>
      <c r="H50" s="57"/>
      <c r="I50" s="6"/>
      <c r="J50" s="9"/>
    </row>
    <row r="51" spans="1:10" ht="12.75">
      <c r="A51" s="8"/>
      <c r="B51" s="59" t="s">
        <v>49</v>
      </c>
      <c r="C51" s="59"/>
      <c r="D51" s="6"/>
      <c r="E51" s="6"/>
      <c r="F51" s="6" t="s">
        <v>7</v>
      </c>
      <c r="G51" s="57">
        <f>SUM(G7)</f>
        <v>168</v>
      </c>
      <c r="H51" s="57"/>
      <c r="I51" s="6"/>
      <c r="J51" s="9"/>
    </row>
    <row r="52" spans="1:10" ht="12.75">
      <c r="A52" s="8"/>
      <c r="B52" s="16" t="s">
        <v>50</v>
      </c>
      <c r="C52" s="16"/>
      <c r="D52" s="6"/>
      <c r="E52" s="6"/>
      <c r="F52" s="6" t="s">
        <v>7</v>
      </c>
      <c r="G52" s="57">
        <f>G11</f>
        <v>0</v>
      </c>
      <c r="H52" s="57"/>
      <c r="I52" s="6"/>
      <c r="J52" s="9"/>
    </row>
    <row r="53" spans="1:10" ht="13.5" thickBot="1">
      <c r="A53" s="8"/>
      <c r="B53" s="16"/>
      <c r="C53" s="16"/>
      <c r="D53" s="6"/>
      <c r="E53" s="6"/>
      <c r="F53" s="6"/>
      <c r="G53" s="62">
        <f>SUM(G51:H52)</f>
        <v>168</v>
      </c>
      <c r="H53" s="62"/>
      <c r="I53" s="6"/>
      <c r="J53" s="9"/>
    </row>
    <row r="54" spans="1:10" ht="12.75">
      <c r="A54" s="8"/>
      <c r="B54" s="16"/>
      <c r="C54" s="16"/>
      <c r="D54" s="6"/>
      <c r="E54" s="6"/>
      <c r="F54" s="6"/>
      <c r="G54" s="6"/>
      <c r="H54" s="6"/>
      <c r="I54" s="6"/>
      <c r="J54" s="9"/>
    </row>
    <row r="55" spans="1:10" ht="12.75">
      <c r="A55" s="8"/>
      <c r="B55" s="63" t="s">
        <v>51</v>
      </c>
      <c r="C55" s="63"/>
      <c r="D55" s="6"/>
      <c r="E55" s="6"/>
      <c r="F55" s="6" t="s">
        <v>7</v>
      </c>
      <c r="G55" s="57">
        <f>G53*12</f>
        <v>2016</v>
      </c>
      <c r="H55" s="57"/>
      <c r="I55" s="6"/>
      <c r="J55" s="9"/>
    </row>
    <row r="56" spans="1:10" ht="12.75">
      <c r="A56" s="8"/>
      <c r="B56" s="59" t="s">
        <v>52</v>
      </c>
      <c r="C56" s="59"/>
      <c r="D56" s="6"/>
      <c r="E56" s="6"/>
      <c r="F56" s="6"/>
      <c r="G56" s="57"/>
      <c r="H56" s="57"/>
      <c r="I56" s="6"/>
      <c r="J56" s="9"/>
    </row>
    <row r="57" spans="1:10" ht="12.75">
      <c r="A57" s="8"/>
      <c r="B57" s="39">
        <v>15</v>
      </c>
      <c r="C57" s="16" t="s">
        <v>53</v>
      </c>
      <c r="D57" s="16"/>
      <c r="E57" s="6"/>
      <c r="F57" s="6"/>
      <c r="G57" s="60">
        <f>(B57*G9)*(-1)</f>
        <v>-120</v>
      </c>
      <c r="H57" s="60"/>
      <c r="I57" s="6"/>
      <c r="J57" s="9"/>
    </row>
    <row r="58" spans="1:10" ht="12.75">
      <c r="A58" s="8"/>
      <c r="B58" s="39">
        <v>30</v>
      </c>
      <c r="C58" s="16" t="s">
        <v>54</v>
      </c>
      <c r="D58" s="16"/>
      <c r="E58" s="6"/>
      <c r="F58" s="6"/>
      <c r="G58" s="60">
        <f>(B58*G9)*(-1)</f>
        <v>-240</v>
      </c>
      <c r="H58" s="60"/>
      <c r="I58" s="6"/>
      <c r="J58" s="9"/>
    </row>
    <row r="59" spans="1:10" ht="12.75">
      <c r="A59" s="8"/>
      <c r="B59" s="39">
        <v>3</v>
      </c>
      <c r="C59" s="16" t="s">
        <v>55</v>
      </c>
      <c r="D59" s="16"/>
      <c r="E59" s="6"/>
      <c r="F59" s="6"/>
      <c r="G59" s="60">
        <f>(B59*G9)*(-1)</f>
        <v>-24</v>
      </c>
      <c r="H59" s="60"/>
      <c r="I59" s="6"/>
      <c r="J59" s="9"/>
    </row>
    <row r="60" spans="1:10" ht="12.75">
      <c r="A60" s="8"/>
      <c r="B60" s="39">
        <v>5</v>
      </c>
      <c r="C60" s="20" t="s">
        <v>56</v>
      </c>
      <c r="D60" s="20"/>
      <c r="E60" s="6"/>
      <c r="F60" s="6"/>
      <c r="G60" s="61">
        <f>(B60*G9)*(-1)</f>
        <v>-40</v>
      </c>
      <c r="H60" s="61"/>
      <c r="I60" s="6"/>
      <c r="J60" s="9"/>
    </row>
    <row r="61" spans="1:10" ht="12.75">
      <c r="A61" s="8"/>
      <c r="B61" s="16"/>
      <c r="C61" s="16"/>
      <c r="D61" s="6"/>
      <c r="E61" s="6"/>
      <c r="F61" s="6"/>
      <c r="G61" s="6"/>
      <c r="H61" s="6"/>
      <c r="I61" s="6"/>
      <c r="J61" s="9"/>
    </row>
    <row r="62" spans="1:10" ht="12.75">
      <c r="A62" s="8"/>
      <c r="B62" s="30" t="s">
        <v>57</v>
      </c>
      <c r="C62" s="6"/>
      <c r="D62" s="6"/>
      <c r="E62" s="6"/>
      <c r="F62" s="6" t="s">
        <v>7</v>
      </c>
      <c r="G62" s="57">
        <f>SUM(G55:H61)</f>
        <v>1592</v>
      </c>
      <c r="H62" s="57"/>
      <c r="I62" s="6"/>
      <c r="J62" s="9"/>
    </row>
    <row r="63" spans="1:10" ht="12.75">
      <c r="A63" s="8"/>
      <c r="B63" s="6"/>
      <c r="C63" s="6"/>
      <c r="D63" s="6"/>
      <c r="E63" s="6"/>
      <c r="F63" s="6"/>
      <c r="G63" s="50"/>
      <c r="H63" s="50"/>
      <c r="I63" s="6"/>
      <c r="J63" s="9"/>
    </row>
    <row r="64" spans="1:10" ht="12.75">
      <c r="A64" s="8"/>
      <c r="B64" s="6" t="s">
        <v>58</v>
      </c>
      <c r="C64" s="6"/>
      <c r="D64" s="6"/>
      <c r="E64" s="6"/>
      <c r="F64" s="6"/>
      <c r="G64" s="50"/>
      <c r="H64" s="50"/>
      <c r="I64" s="6"/>
      <c r="J64" s="9"/>
    </row>
    <row r="65" spans="1:10" ht="12.75">
      <c r="A65" s="8"/>
      <c r="B65" s="6" t="s">
        <v>26</v>
      </c>
      <c r="C65" s="6"/>
      <c r="D65" s="6"/>
      <c r="E65" s="6"/>
      <c r="F65" s="6" t="s">
        <v>7</v>
      </c>
      <c r="G65" s="58">
        <f>(G62*G16/100)*(-1)</f>
        <v>-55.72</v>
      </c>
      <c r="H65" s="58"/>
      <c r="I65" s="6"/>
      <c r="J65" s="9"/>
    </row>
    <row r="66" spans="1:10" ht="12.75">
      <c r="A66" s="8"/>
      <c r="B66" s="19" t="s">
        <v>27</v>
      </c>
      <c r="C66" s="6"/>
      <c r="D66" s="6"/>
      <c r="E66" s="6"/>
      <c r="F66" s="6"/>
      <c r="G66" s="50"/>
      <c r="H66" s="50"/>
      <c r="I66" s="6"/>
      <c r="J66" s="9"/>
    </row>
    <row r="67" spans="1:10" ht="12.75">
      <c r="A67" s="8"/>
      <c r="B67" s="6"/>
      <c r="C67" s="6"/>
      <c r="D67" s="6"/>
      <c r="E67" s="6"/>
      <c r="F67" s="6"/>
      <c r="G67" s="50"/>
      <c r="H67" s="50"/>
      <c r="I67" s="6"/>
      <c r="J67" s="9"/>
    </row>
    <row r="68" spans="1:10" ht="13.5" thickBot="1">
      <c r="A68" s="8"/>
      <c r="B68" s="30" t="s">
        <v>59</v>
      </c>
      <c r="C68" s="30"/>
      <c r="D68" s="6"/>
      <c r="E68" s="6"/>
      <c r="F68" s="6" t="s">
        <v>7</v>
      </c>
      <c r="G68" s="53">
        <f>SUM(G62:H67)</f>
        <v>1536.28</v>
      </c>
      <c r="H68" s="53"/>
      <c r="I68" s="6"/>
      <c r="J68" s="9"/>
    </row>
    <row r="69" spans="1:10" ht="12.75">
      <c r="A69" s="8"/>
      <c r="B69" s="6"/>
      <c r="C69" s="6"/>
      <c r="D69" s="6"/>
      <c r="E69" s="6"/>
      <c r="F69" s="6"/>
      <c r="G69" s="50"/>
      <c r="H69" s="50"/>
      <c r="I69" s="6"/>
      <c r="J69" s="9"/>
    </row>
    <row r="70" spans="1:10" ht="12.75">
      <c r="A70" s="8"/>
      <c r="B70" s="6"/>
      <c r="C70" s="6"/>
      <c r="D70" s="6"/>
      <c r="E70" s="6"/>
      <c r="F70" s="6"/>
      <c r="G70" s="37"/>
      <c r="H70" s="37"/>
      <c r="I70" s="6"/>
      <c r="J70" s="9"/>
    </row>
    <row r="71" spans="1:10" ht="12.75">
      <c r="A71" s="10" t="s">
        <v>60</v>
      </c>
      <c r="B71" s="11" t="s">
        <v>61</v>
      </c>
      <c r="C71" s="21"/>
      <c r="D71" s="21"/>
      <c r="E71" s="21"/>
      <c r="F71" s="21"/>
      <c r="G71" s="40"/>
      <c r="H71" s="40"/>
      <c r="I71" s="21"/>
      <c r="J71" s="22"/>
    </row>
    <row r="72" spans="1:10" ht="13.5" thickBot="1">
      <c r="A72" s="8"/>
      <c r="B72" s="6"/>
      <c r="C72" s="6"/>
      <c r="D72" s="6"/>
      <c r="E72" s="6"/>
      <c r="F72" s="6"/>
      <c r="G72" s="41"/>
      <c r="H72" s="41"/>
      <c r="I72" s="6"/>
      <c r="J72" s="9"/>
    </row>
    <row r="73" spans="1:10" ht="12.75">
      <c r="A73" s="8"/>
      <c r="B73" s="6"/>
      <c r="C73" s="54" t="s">
        <v>46</v>
      </c>
      <c r="D73" s="54"/>
      <c r="E73" s="55" t="s">
        <v>62</v>
      </c>
      <c r="F73" s="56">
        <f>SUM(G45)</f>
        <v>56630.46947039999</v>
      </c>
      <c r="G73" s="54"/>
      <c r="H73" s="55" t="s">
        <v>62</v>
      </c>
      <c r="I73" s="47">
        <f>SUM(G45/G68)</f>
        <v>36.86207557893092</v>
      </c>
      <c r="J73" s="9"/>
    </row>
    <row r="74" spans="1:10" ht="13.5" thickBot="1">
      <c r="A74" s="8"/>
      <c r="B74" s="6"/>
      <c r="C74" s="49" t="s">
        <v>59</v>
      </c>
      <c r="D74" s="49"/>
      <c r="E74" s="55"/>
      <c r="F74" s="50">
        <f>SUM(G68)</f>
        <v>1536.28</v>
      </c>
      <c r="G74" s="50"/>
      <c r="H74" s="55"/>
      <c r="I74" s="48"/>
      <c r="J74" s="9"/>
    </row>
    <row r="75" spans="1:10" ht="12.75">
      <c r="A75" s="8"/>
      <c r="B75" s="6"/>
      <c r="C75" s="17"/>
      <c r="D75" s="17"/>
      <c r="E75" s="42"/>
      <c r="F75" s="37"/>
      <c r="G75" s="37"/>
      <c r="H75" s="42"/>
      <c r="I75" s="42"/>
      <c r="J75" s="9"/>
    </row>
    <row r="76" spans="1:10" ht="12.75">
      <c r="A76" s="8"/>
      <c r="B76" s="6"/>
      <c r="C76" s="17"/>
      <c r="D76" s="17"/>
      <c r="E76" s="42"/>
      <c r="F76" s="37"/>
      <c r="G76" s="37"/>
      <c r="H76" s="42"/>
      <c r="I76" s="42"/>
      <c r="J76" s="9"/>
    </row>
    <row r="77" spans="1:10" ht="12.75">
      <c r="A77" s="10" t="s">
        <v>63</v>
      </c>
      <c r="B77" s="11" t="s">
        <v>64</v>
      </c>
      <c r="C77" s="21"/>
      <c r="D77" s="21"/>
      <c r="E77" s="21"/>
      <c r="F77" s="21"/>
      <c r="G77" s="40"/>
      <c r="H77" s="40"/>
      <c r="I77" s="21"/>
      <c r="J77" s="22"/>
    </row>
    <row r="78" spans="1:10" ht="12.75">
      <c r="A78" s="23"/>
      <c r="B78" s="21"/>
      <c r="C78" s="21"/>
      <c r="D78" s="21"/>
      <c r="E78" s="21"/>
      <c r="F78" s="21"/>
      <c r="G78" s="40"/>
      <c r="H78" s="40"/>
      <c r="I78" s="21"/>
      <c r="J78" s="22"/>
    </row>
    <row r="79" spans="1:10" ht="12.75">
      <c r="A79" s="23"/>
      <c r="B79" s="26" t="s">
        <v>65</v>
      </c>
      <c r="C79" s="21"/>
      <c r="D79" s="21"/>
      <c r="E79" s="43">
        <f>SUM(I73)</f>
        <v>36.86207557893092</v>
      </c>
      <c r="F79" s="44" t="s">
        <v>66</v>
      </c>
      <c r="G79" s="6"/>
      <c r="H79" s="40"/>
      <c r="I79" s="21"/>
      <c r="J79" s="22"/>
    </row>
    <row r="80" spans="1:10" ht="12.75">
      <c r="A80" s="23"/>
      <c r="B80" s="26" t="s">
        <v>67</v>
      </c>
      <c r="C80" s="21"/>
      <c r="D80" s="21"/>
      <c r="E80" s="21"/>
      <c r="F80" s="21"/>
      <c r="G80" s="40"/>
      <c r="H80" s="40"/>
      <c r="I80" s="21"/>
      <c r="J80" s="22"/>
    </row>
    <row r="81" spans="1:10" ht="12.75">
      <c r="A81" s="23"/>
      <c r="B81" s="26" t="s">
        <v>68</v>
      </c>
      <c r="C81" s="21"/>
      <c r="D81" s="21"/>
      <c r="E81" s="21"/>
      <c r="F81" s="21"/>
      <c r="G81" s="40"/>
      <c r="H81" s="40"/>
      <c r="I81" s="21"/>
      <c r="J81" s="22"/>
    </row>
    <row r="82" spans="1:10" ht="12.75">
      <c r="A82" s="23"/>
      <c r="B82" s="26" t="s">
        <v>69</v>
      </c>
      <c r="C82" s="21"/>
      <c r="D82" s="21"/>
      <c r="E82" s="21"/>
      <c r="F82" s="21"/>
      <c r="G82" s="40"/>
      <c r="H82" s="40"/>
      <c r="I82" s="21"/>
      <c r="J82" s="22"/>
    </row>
    <row r="83" spans="1:10" ht="12.75">
      <c r="A83" s="23"/>
      <c r="B83" s="26"/>
      <c r="C83" s="21"/>
      <c r="D83" s="21"/>
      <c r="E83" s="21"/>
      <c r="F83" s="21"/>
      <c r="G83" s="40"/>
      <c r="H83" s="40"/>
      <c r="I83" s="21"/>
      <c r="J83" s="22"/>
    </row>
    <row r="84" spans="1:10" ht="14.25">
      <c r="A84" s="8"/>
      <c r="B84" s="45" t="s">
        <v>70</v>
      </c>
      <c r="C84" s="51" t="s">
        <v>71</v>
      </c>
      <c r="D84" s="51"/>
      <c r="E84" s="51"/>
      <c r="F84" s="51"/>
      <c r="G84" s="51"/>
      <c r="H84" s="51"/>
      <c r="I84" s="51"/>
      <c r="J84" s="52"/>
    </row>
    <row r="85" spans="1:10" ht="14.25">
      <c r="A85" s="8"/>
      <c r="B85" s="45"/>
      <c r="C85" s="51"/>
      <c r="D85" s="51"/>
      <c r="E85" s="51"/>
      <c r="F85" s="51"/>
      <c r="G85" s="51"/>
      <c r="H85" s="51"/>
      <c r="I85" s="51"/>
      <c r="J85" s="52"/>
    </row>
    <row r="86" spans="1:10" ht="12.75">
      <c r="A86" s="8"/>
      <c r="B86" s="46"/>
      <c r="C86" s="6" t="s">
        <v>72</v>
      </c>
      <c r="D86" s="6"/>
      <c r="E86" s="6"/>
      <c r="F86" s="6"/>
      <c r="G86" s="6"/>
      <c r="H86" s="6"/>
      <c r="I86" s="6"/>
      <c r="J86" s="9"/>
    </row>
    <row r="87" spans="1:10" ht="12.75">
      <c r="A87" s="32"/>
      <c r="B87" s="46"/>
      <c r="C87" s="34" t="s">
        <v>73</v>
      </c>
      <c r="D87" s="34"/>
      <c r="E87" s="34"/>
      <c r="F87" s="34"/>
      <c r="G87" s="34"/>
      <c r="H87" s="34"/>
      <c r="I87" s="34"/>
      <c r="J87" s="36"/>
    </row>
  </sheetData>
  <sheetProtection/>
  <mergeCells count="66">
    <mergeCell ref="G7:H7"/>
    <mergeCell ref="I7:J7"/>
    <mergeCell ref="G8:H8"/>
    <mergeCell ref="G9:H9"/>
    <mergeCell ref="G10:H10"/>
    <mergeCell ref="G11:H11"/>
    <mergeCell ref="G13:H13"/>
    <mergeCell ref="G15:H15"/>
    <mergeCell ref="G16:H16"/>
    <mergeCell ref="G17:H17"/>
    <mergeCell ref="G21:H21"/>
    <mergeCell ref="B23:C23"/>
    <mergeCell ref="B24:C24"/>
    <mergeCell ref="G24:H24"/>
    <mergeCell ref="B25:C25"/>
    <mergeCell ref="G25:H25"/>
    <mergeCell ref="B26:C26"/>
    <mergeCell ref="G26:H26"/>
    <mergeCell ref="B27:C27"/>
    <mergeCell ref="G27:H27"/>
    <mergeCell ref="G28:H28"/>
    <mergeCell ref="G29:H29"/>
    <mergeCell ref="B30:C30"/>
    <mergeCell ref="G30:H30"/>
    <mergeCell ref="G31:H31"/>
    <mergeCell ref="G35:H35"/>
    <mergeCell ref="G36:H36"/>
    <mergeCell ref="G38:H38"/>
    <mergeCell ref="G41:H41"/>
    <mergeCell ref="B42:C42"/>
    <mergeCell ref="G42:H42"/>
    <mergeCell ref="G43:H43"/>
    <mergeCell ref="G44:H44"/>
    <mergeCell ref="G45:H45"/>
    <mergeCell ref="G46:H46"/>
    <mergeCell ref="G49:H49"/>
    <mergeCell ref="B50:C50"/>
    <mergeCell ref="G50:H50"/>
    <mergeCell ref="B51:C51"/>
    <mergeCell ref="G51:H51"/>
    <mergeCell ref="G52:H52"/>
    <mergeCell ref="G53:H53"/>
    <mergeCell ref="B55:C55"/>
    <mergeCell ref="G55:H55"/>
    <mergeCell ref="B56:C56"/>
    <mergeCell ref="G56:H56"/>
    <mergeCell ref="G57:H57"/>
    <mergeCell ref="G58:H58"/>
    <mergeCell ref="G59:H59"/>
    <mergeCell ref="G60:H60"/>
    <mergeCell ref="G62:H62"/>
    <mergeCell ref="G63:H63"/>
    <mergeCell ref="G64:H64"/>
    <mergeCell ref="G65:H65"/>
    <mergeCell ref="G66:H66"/>
    <mergeCell ref="G67:H67"/>
    <mergeCell ref="I73:I74"/>
    <mergeCell ref="C74:D74"/>
    <mergeCell ref="F74:G74"/>
    <mergeCell ref="C84:J85"/>
    <mergeCell ref="G68:H68"/>
    <mergeCell ref="G69:H69"/>
    <mergeCell ref="C73:D73"/>
    <mergeCell ref="E73:E74"/>
    <mergeCell ref="F73:G73"/>
    <mergeCell ref="H73:H7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 Login</dc:creator>
  <cp:keywords/>
  <dc:description/>
  <cp:lastModifiedBy>VP Login</cp:lastModifiedBy>
  <dcterms:created xsi:type="dcterms:W3CDTF">2009-07-18T12:46:48Z</dcterms:created>
  <dcterms:modified xsi:type="dcterms:W3CDTF">2009-07-19T00:05:00Z</dcterms:modified>
  <cp:category/>
  <cp:version/>
  <cp:contentType/>
  <cp:contentStatus/>
</cp:coreProperties>
</file>