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codeName="DieseArbeitsmappe" defaultThemeVersion="124226"/>
  <mc:AlternateContent xmlns:mc="http://schemas.openxmlformats.org/markup-compatibility/2006">
    <mc:Choice Requires="x15">
      <x15ac:absPath xmlns:x15ac="http://schemas.microsoft.com/office/spreadsheetml/2010/11/ac" url="C:\Users\WinaufMac\Desktop\"/>
    </mc:Choice>
  </mc:AlternateContent>
  <workbookProtection workbookPassword="DBC9" lockStructure="1"/>
  <bookViews>
    <workbookView xWindow="0" yWindow="0" windowWidth="28800" windowHeight="12350" tabRatio="892"/>
  </bookViews>
  <sheets>
    <sheet name="Version_Prüfung" sheetId="30" r:id="rId1"/>
    <sheet name="Erläuterung" sheetId="6" r:id="rId2"/>
    <sheet name="Empfehlung" sheetId="11" r:id="rId3"/>
    <sheet name="Beispiele" sheetId="24" r:id="rId4"/>
    <sheet name="RK eintägig (mit Berechnung)" sheetId="27" r:id="rId5"/>
    <sheet name="RK mehrtägig (mit Berechnung)" sheetId="29" r:id="rId6"/>
    <sheet name="RK Monat 1" sheetId="10" r:id="rId7"/>
    <sheet name="RK Monat 2" sheetId="12" r:id="rId8"/>
    <sheet name="RK eintägig" sheetId="14" r:id="rId9"/>
    <sheet name="RK mehrtägig" sheetId="15" r:id="rId10"/>
    <sheet name="RK quer" sheetId="16" r:id="rId11"/>
  </sheets>
  <definedNames>
    <definedName name="_xlnm.Print_Area" localSheetId="3">Beispiele!$1:$58</definedName>
    <definedName name="_xlnm.Print_Area" localSheetId="2">Empfehlung!$A$1:$BS$36</definedName>
    <definedName name="_xlnm.Print_Area" localSheetId="4">'RK eintägig (mit Berechnung)'!$A$1:$O$96</definedName>
    <definedName name="_xlnm.Print_Area" localSheetId="5">'RK mehrtägig (mit Berechnung)'!$A$1:$O$116</definedName>
  </definedNames>
  <calcPr calcId="171027"/>
</workbook>
</file>

<file path=xl/calcChain.xml><?xml version="1.0" encoding="utf-8"?>
<calcChain xmlns="http://schemas.openxmlformats.org/spreadsheetml/2006/main">
  <c r="H80" i="27" l="1"/>
  <c r="H81" i="27"/>
  <c r="H82" i="27"/>
  <c r="M15" i="27"/>
  <c r="U14" i="27"/>
  <c r="U18" i="27"/>
  <c r="M6" i="27" s="1"/>
  <c r="U16" i="27"/>
  <c r="K16" i="27"/>
  <c r="H36" i="27"/>
  <c r="D29" i="29"/>
  <c r="H29" i="29" s="1"/>
  <c r="D27" i="29"/>
  <c r="J10" i="29"/>
  <c r="T14" i="27"/>
  <c r="H92" i="29"/>
  <c r="R92" i="29" s="1"/>
  <c r="H91" i="29"/>
  <c r="H90" i="29"/>
  <c r="H58" i="29"/>
  <c r="H86" i="29"/>
  <c r="R86" i="29" s="1"/>
  <c r="H87" i="29"/>
  <c r="G85" i="29"/>
  <c r="H85" i="29"/>
  <c r="H60" i="27"/>
  <c r="S60" i="27"/>
  <c r="H59" i="27"/>
  <c r="S59" i="27" s="1"/>
  <c r="H58" i="27"/>
  <c r="S58" i="27" s="1"/>
  <c r="L12" i="29"/>
  <c r="E36" i="27"/>
  <c r="T16" i="27"/>
  <c r="K85" i="27"/>
  <c r="I43" i="27"/>
  <c r="K52" i="27" s="1"/>
  <c r="K73" i="27"/>
  <c r="G103" i="29"/>
  <c r="D44" i="29"/>
  <c r="H43" i="29"/>
  <c r="H46" i="29"/>
  <c r="D36" i="29"/>
  <c r="H36" i="29"/>
  <c r="H104" i="29"/>
  <c r="H105" i="29"/>
  <c r="Q12" i="12"/>
  <c r="P12" i="12"/>
  <c r="T12" i="12" s="1"/>
  <c r="Q96" i="29"/>
  <c r="S96" i="29"/>
  <c r="S97" i="29"/>
  <c r="H97" i="29" s="1"/>
  <c r="S98" i="29"/>
  <c r="H98" i="29" s="1"/>
  <c r="J67" i="29"/>
  <c r="H27" i="29"/>
  <c r="H35" i="29"/>
  <c r="H38" i="29"/>
  <c r="J39" i="29"/>
  <c r="H52" i="29"/>
  <c r="J52" i="29" s="1"/>
  <c r="J75" i="29"/>
  <c r="S80" i="29"/>
  <c r="S83" i="29" s="1"/>
  <c r="S81" i="29"/>
  <c r="S82" i="29"/>
  <c r="H82" i="29" s="1"/>
  <c r="G87" i="29"/>
  <c r="G86" i="29"/>
  <c r="Q98" i="29"/>
  <c r="Q97" i="29"/>
  <c r="Q82" i="29"/>
  <c r="Q81" i="29"/>
  <c r="Q80" i="29"/>
  <c r="L110" i="29"/>
  <c r="A13" i="12"/>
  <c r="A14" i="12"/>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Q13" i="12"/>
  <c r="P13" i="12"/>
  <c r="T13" i="12" s="1"/>
  <c r="Q14" i="12"/>
  <c r="P14" i="12" s="1"/>
  <c r="T14" i="12" s="1"/>
  <c r="Q15" i="12"/>
  <c r="P15" i="12" s="1"/>
  <c r="T15" i="12" s="1"/>
  <c r="Q16" i="12"/>
  <c r="P16" i="12" s="1"/>
  <c r="T16" i="12" s="1"/>
  <c r="Q17" i="12"/>
  <c r="P17" i="12"/>
  <c r="T17" i="12" s="1"/>
  <c r="Q18" i="12"/>
  <c r="P18" i="12" s="1"/>
  <c r="T18" i="12" s="1"/>
  <c r="Q19" i="12"/>
  <c r="P19" i="12"/>
  <c r="T19" i="12" s="1"/>
  <c r="Q20" i="12"/>
  <c r="P20" i="12" s="1"/>
  <c r="T20" i="12" s="1"/>
  <c r="Q21" i="12"/>
  <c r="P21" i="12"/>
  <c r="T21" i="12" s="1"/>
  <c r="Q22" i="12"/>
  <c r="P22" i="12" s="1"/>
  <c r="T22" i="12" s="1"/>
  <c r="Q23" i="12"/>
  <c r="P23" i="12" s="1"/>
  <c r="T23" i="12" s="1"/>
  <c r="Q24" i="12"/>
  <c r="P24" i="12" s="1"/>
  <c r="T24" i="12" s="1"/>
  <c r="Q25" i="12"/>
  <c r="P25" i="12"/>
  <c r="T25" i="12" s="1"/>
  <c r="Q26" i="12"/>
  <c r="P26" i="12" s="1"/>
  <c r="T26" i="12" s="1"/>
  <c r="Q27" i="12"/>
  <c r="P27" i="12"/>
  <c r="T27" i="12" s="1"/>
  <c r="Q28" i="12"/>
  <c r="P28" i="12" s="1"/>
  <c r="T28" i="12" s="1"/>
  <c r="Q29" i="12"/>
  <c r="P29" i="12"/>
  <c r="T29" i="12" s="1"/>
  <c r="Q30" i="12"/>
  <c r="P30" i="12" s="1"/>
  <c r="T30" i="12" s="1"/>
  <c r="Q31" i="12"/>
  <c r="P31" i="12" s="1"/>
  <c r="T31" i="12" s="1"/>
  <c r="Q32" i="12"/>
  <c r="P32" i="12" s="1"/>
  <c r="T32" i="12" s="1"/>
  <c r="Q33" i="12"/>
  <c r="P33" i="12"/>
  <c r="T33" i="12" s="1"/>
  <c r="Q34" i="12"/>
  <c r="P34" i="12" s="1"/>
  <c r="T34" i="12" s="1"/>
  <c r="Q35" i="12"/>
  <c r="P35" i="12"/>
  <c r="T35" i="12" s="1"/>
  <c r="Q36" i="12"/>
  <c r="P36" i="12" s="1"/>
  <c r="T36" i="12" s="1"/>
  <c r="Q37" i="12"/>
  <c r="P37" i="12"/>
  <c r="T37" i="12" s="1"/>
  <c r="Q38" i="12"/>
  <c r="P38" i="12" s="1"/>
  <c r="T38" i="12" s="1"/>
  <c r="Q39" i="12"/>
  <c r="P39" i="12" s="1"/>
  <c r="T39" i="12" s="1"/>
  <c r="Q40" i="12"/>
  <c r="P40" i="12" s="1"/>
  <c r="T40" i="12" s="1"/>
  <c r="Q41" i="12"/>
  <c r="P41" i="12"/>
  <c r="T41" i="12" s="1"/>
  <c r="Q42" i="12"/>
  <c r="P42" i="12" s="1"/>
  <c r="T42" i="12" s="1"/>
  <c r="G45" i="12"/>
  <c r="Q48" i="12"/>
  <c r="A13" i="10"/>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G45" i="10"/>
  <c r="M48" i="10"/>
  <c r="S45" i="10"/>
  <c r="V45" i="10"/>
  <c r="M90" i="27"/>
  <c r="H80" i="29"/>
  <c r="T83" i="29" s="1"/>
  <c r="J82" i="29" s="1"/>
  <c r="F36" i="27"/>
  <c r="I36" i="27"/>
  <c r="K37" i="27"/>
  <c r="D25" i="29"/>
  <c r="H25" i="29" s="1"/>
  <c r="H81" i="29"/>
  <c r="R90" i="29"/>
  <c r="R85" i="29"/>
  <c r="R91" i="29"/>
  <c r="H96" i="29"/>
  <c r="S100" i="29"/>
  <c r="D103" i="29"/>
  <c r="H103" i="29" s="1"/>
  <c r="J105" i="29" s="1"/>
  <c r="H44" i="29"/>
  <c r="J47" i="29"/>
  <c r="S62" i="27" l="1"/>
  <c r="T62" i="27" s="1"/>
  <c r="K61" i="27" s="1"/>
  <c r="K90" i="27" s="1"/>
  <c r="K94" i="27" s="1"/>
  <c r="R87" i="29"/>
  <c r="R88" i="29" s="1"/>
  <c r="J92" i="29" s="1"/>
  <c r="J29" i="29"/>
  <c r="H85" i="27"/>
  <c r="T45" i="12"/>
  <c r="G52" i="12" s="1"/>
  <c r="T100" i="29"/>
  <c r="J98" i="29" s="1"/>
  <c r="R110" i="29"/>
  <c r="J110" i="29" s="1"/>
  <c r="J114" i="29" s="1"/>
</calcChain>
</file>

<file path=xl/comments1.xml><?xml version="1.0" encoding="utf-8"?>
<comments xmlns="http://schemas.openxmlformats.org/spreadsheetml/2006/main">
  <authors>
    <author>Duwe, Thomas</author>
    <author>Hudson Hawk</author>
  </authors>
  <commentList>
    <comment ref="D11" authorId="0" shapeId="0">
      <text>
        <r>
          <rPr>
            <sz val="11"/>
            <color indexed="81"/>
            <rFont val="Tahoma"/>
            <family val="2"/>
          </rPr>
          <t xml:space="preserve">Erforderliches </t>
        </r>
        <r>
          <rPr>
            <b/>
            <sz val="11"/>
            <color indexed="81"/>
            <rFont val="Tahoma"/>
            <family val="2"/>
          </rPr>
          <t>Eingabeformat</t>
        </r>
        <r>
          <rPr>
            <sz val="11"/>
            <color indexed="81"/>
            <rFont val="Tahoma"/>
            <family val="2"/>
          </rPr>
          <t xml:space="preserve"> Datum: </t>
        </r>
        <r>
          <rPr>
            <b/>
            <sz val="11"/>
            <color indexed="81"/>
            <rFont val="Tahoma"/>
            <family val="2"/>
          </rPr>
          <t>01.01.2014</t>
        </r>
        <r>
          <rPr>
            <sz val="9"/>
            <color indexed="81"/>
            <rFont val="Tahoma"/>
            <family val="2"/>
          </rPr>
          <t xml:space="preserve">
</t>
        </r>
      </text>
    </comment>
    <comment ref="G11" authorId="0" shapeId="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11"/>
            <color indexed="81"/>
            <rFont val="Tahoma"/>
            <family val="2"/>
          </rPr>
          <t xml:space="preserve">
</t>
        </r>
      </text>
    </comment>
    <comment ref="B78" authorId="1" shapeId="0">
      <text>
        <r>
          <rPr>
            <b/>
            <sz val="14"/>
            <color indexed="81"/>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2.xml><?xml version="1.0" encoding="utf-8"?>
<comments xmlns="http://schemas.openxmlformats.org/spreadsheetml/2006/main">
  <authors>
    <author>Duwe, Thomas</author>
    <author>Microsoft</author>
  </authors>
  <commentList>
    <comment ref="C7" authorId="0" shapeId="0">
      <text>
        <r>
          <rPr>
            <sz val="11"/>
            <color indexed="81"/>
            <rFont val="Tahoma"/>
            <family val="2"/>
          </rPr>
          <t xml:space="preserve">Erforderliches </t>
        </r>
        <r>
          <rPr>
            <b/>
            <sz val="11"/>
            <color indexed="81"/>
            <rFont val="Tahoma"/>
            <family val="2"/>
          </rPr>
          <t>Eingebaformat</t>
        </r>
        <r>
          <rPr>
            <sz val="11"/>
            <color indexed="81"/>
            <rFont val="Tahoma"/>
            <family val="2"/>
          </rPr>
          <t xml:space="preserve"> Datum: </t>
        </r>
        <r>
          <rPr>
            <b/>
            <sz val="11"/>
            <color indexed="81"/>
            <rFont val="Tahoma"/>
            <family val="2"/>
          </rPr>
          <t>01.01.2014</t>
        </r>
        <r>
          <rPr>
            <sz val="11"/>
            <color indexed="81"/>
            <rFont val="Tahoma"/>
            <family val="2"/>
          </rPr>
          <t xml:space="preserve">
</t>
        </r>
      </text>
    </comment>
    <comment ref="F7" authorId="0" shapeId="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9"/>
            <color indexed="81"/>
            <rFont val="Tahoma"/>
            <family val="2"/>
          </rPr>
          <t xml:space="preserve">
</t>
        </r>
      </text>
    </comment>
    <comment ref="B33" authorId="1" shapeId="0">
      <text>
        <r>
          <rPr>
            <b/>
            <sz val="9"/>
            <color indexed="81"/>
            <rFont val="Tahoma"/>
            <charset val="1"/>
          </rPr>
          <t>Microsoft:</t>
        </r>
        <r>
          <rPr>
            <sz val="9"/>
            <color indexed="81"/>
            <rFont val="Tahoma"/>
            <charset val="1"/>
          </rPr>
          <t xml:space="preserve">
</t>
        </r>
        <r>
          <rPr>
            <sz val="12"/>
            <color indexed="81"/>
            <rFont val="Tahoma"/>
            <family val="2"/>
          </rPr>
          <t xml:space="preserve">
Durch die Umstellung des Reisekostenrechts zum 1.1.2014 können sich aus dem Umstand der Buchung und somit des Rechnungsadressaten unterschiedliche Erstattungsbeträge für den Reisenden ergeben, da es dem Arbeitgeber frei steht, welche Beträge er dem Reisenden erstattet. 
In diesem Abschnitt werden Hotelkosten eingetragen, bei denen die Buchung </t>
        </r>
        <r>
          <rPr>
            <b/>
            <sz val="12"/>
            <color indexed="81"/>
            <rFont val="Tahoma"/>
            <family val="2"/>
          </rPr>
          <t xml:space="preserve">durch den Arbeitgeber </t>
        </r>
        <r>
          <rPr>
            <sz val="12"/>
            <color indexed="81"/>
            <rFont val="Tahoma"/>
            <family val="2"/>
          </rPr>
          <t xml:space="preserve">selbst oder </t>
        </r>
        <r>
          <rPr>
            <b/>
            <sz val="12"/>
            <color indexed="81"/>
            <rFont val="Tahoma"/>
            <family val="2"/>
          </rPr>
          <t>in dessen Namen</t>
        </r>
        <r>
          <rPr>
            <sz val="12"/>
            <color indexed="81"/>
            <rFont val="Tahoma"/>
            <family val="2"/>
          </rPr>
          <t xml:space="preserve"> erfolgt ist. Folglich ist die daraus resultierende Rechnung auf den Arbeitgeber ausgestellt und berechtigt diesen - unter den weiteren Voraussetzungen des § 15 UStG - zum Vorsteuerabzug.
Weitere Einzelheiten zur Abrechnung von Übernachtungskosten sind dem BMF-Schreiben vom 24.10.2014; IV C 5 - S 2353/14/10002 zu entnehmen (insb. Rz. 113;  Beispiele 63 und 64).
</t>
        </r>
      </text>
    </comment>
    <comment ref="B41" authorId="1" shapeId="0">
      <text>
        <r>
          <rPr>
            <b/>
            <sz val="9"/>
            <color indexed="81"/>
            <rFont val="Tahoma"/>
            <charset val="1"/>
          </rPr>
          <t>Microsoft:</t>
        </r>
        <r>
          <rPr>
            <sz val="9"/>
            <color indexed="81"/>
            <rFont val="Tahoma"/>
            <charset val="1"/>
          </rPr>
          <t xml:space="preserve">
</t>
        </r>
        <r>
          <rPr>
            <sz val="12"/>
            <color indexed="81"/>
            <rFont val="Tahoma"/>
            <family val="2"/>
          </rPr>
          <t xml:space="preserve">Durch die Umstellung des Reisekostenrechts zum 1.1.2014 können sich aus dem Umstand der Buchung und somit des Rechnungsadressaten unterschiedliche Erstattungsbeträge für den Reisenden ergeben, da es dem Arbeitgeber frei steht, welche Beträge er dem Reisenden erstattet. 
In diesem Abschnitt werden Hotelkosten eingetragen, bei denen die Buchung durch den </t>
        </r>
        <r>
          <rPr>
            <b/>
            <sz val="12"/>
            <color indexed="81"/>
            <rFont val="Tahoma"/>
            <family val="2"/>
          </rPr>
          <t xml:space="preserve">Reisenden/ Arbeitnehmer </t>
        </r>
        <r>
          <rPr>
            <sz val="12"/>
            <color indexed="81"/>
            <rFont val="Tahoma"/>
            <family val="2"/>
          </rPr>
          <t>selbst erfolgt ist. Folglich ist die daraus resultierende Rechnung auf den Reisenden/ Arbeitnehmer ausgestellt. 
Weitere Einzelheiten zur Abrechnung von Übernachtungskosten sind dem BMF-Schreiben vom 24.10.2014; IV C 5 - S 2353/14/10002 zu entnehmen (insb. Rz. 113;  Beispiele 63 und 64).</t>
        </r>
      </text>
    </comment>
  </commentList>
</comments>
</file>

<file path=xl/sharedStrings.xml><?xml version="1.0" encoding="utf-8"?>
<sst xmlns="http://schemas.openxmlformats.org/spreadsheetml/2006/main" count="462" uniqueCount="202">
  <si>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</si>
  <si>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</si>
  <si>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</si>
  <si>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</si>
  <si>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</si>
  <si>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</si>
  <si>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</si>
  <si>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</si>
  <si>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</si>
  <si>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</si>
  <si>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</si>
  <si>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</si>
  <si>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</si>
  <si>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</si>
  <si>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</si>
  <si>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</si>
  <si>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</si>
  <si>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</si>
  <si>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</si>
  <si>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</si>
  <si>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</si>
  <si>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</si>
  <si>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</si>
  <si>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</si>
  <si>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</si>
  <si>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</si>
  <si>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</si>
  <si>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</si>
  <si>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</si>
  <si>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</si>
  <si>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</si>
  <si>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</si>
  <si>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</si>
  <si>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</si>
  <si>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</si>
  <si>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</si>
  <si>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</si>
  <si>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</si>
  <si>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</si>
  <si>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</si>
  <si>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</si>
  <si>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</si>
  <si>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</si>
  <si>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</si>
  <si>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</si>
  <si>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</si>
  <si>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</si>
  <si>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</si>
  <si>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</si>
  <si>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</si>
  <si>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</si>
  <si>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</si>
  <si>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</si>
  <si>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</si>
  <si>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</si>
  <si>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</si>
  <si>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</si>
  <si>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</si>
  <si>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</si>
  <si>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</si>
  <si>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</si>
  <si>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</si>
  <si>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</si>
  <si>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</si>
  <si>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</si>
  <si>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</si>
  <si>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</si>
  <si>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</si>
  <si>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</si>
  <si>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</si>
  <si>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</si>
  <si>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</si>
  <si>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</si>
  <si>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</si>
  <si>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</si>
  <si>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</si>
  <si>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</si>
  <si>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</si>
  <si>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</si>
  <si>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</si>
  <si>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</si>
  <si>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</si>
  <si>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</si>
  <si>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</si>
  <si>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</si>
  <si>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</si>
  <si>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</si>
  <si>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</si>
  <si>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6 [RK Monat 1]</t>
  </si>
  <si>
    <t>Blatt 7 [RK Monat 2]</t>
  </si>
  <si>
    <t>Blatt 8 [RK eintägig]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</si>
  <si>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</si>
  <si>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</si>
  <si>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</si>
  <si>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</si>
  <si>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</si>
  <si>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</si>
  <si>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</si>
  <si>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</si>
  <si>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</si>
  <si>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</si>
  <si>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</si>
  <si>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</si>
  <si>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</si>
  <si>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</si>
  <si>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</si>
  <si>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</si>
  <si>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</si>
  <si>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</si>
  <si>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</si>
  <si>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</si>
  <si>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</si>
  <si>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</si>
  <si>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 xml:space="preserve">Wie Beispiel 1, allerdings zahlt der Arbeitnehmer für das Mittag- und Abendessen jeweils 5 Euro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</si>
  <si>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</si>
  <si>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</si>
  <si>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</si>
  <si>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</si>
  <si>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</si>
  <si>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</si>
  <si>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</si>
  <si>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</si>
  <si>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</si>
  <si>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</si>
  <si>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</si>
  <si>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</si>
  <si>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</si>
  <si>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</si>
  <si>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</si>
  <si>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</si>
  <si>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 (2 x 4,80 Euro, 2 x 4,60 Euro [je 9,60 Euro abzgl. 5,00 Euro])</t>
  </si>
  <si>
    <t>Wie Beispiel 1, allerdings zahlt der Arbeitnehmer für das Mittag- und Abendessen jeweils 10 Euro</t>
  </si>
  <si>
    <t xml:space="preserve">Der Arbeitgeber muss keinen geldwerten Vorteil für die Mahlzeiten versteuern. Der Arbeitnehmer kann für die </t>
  </si>
  <si>
    <t>Auswärtstätigkeit folgende Verpflegungspauschalen als Werbungskosten geltend machen:</t>
  </si>
  <si>
    <t>Anreisetag</t>
  </si>
  <si>
    <t>Abreisetag</t>
  </si>
  <si>
    <t xml:space="preserve"> (2 x 4,80 Euro, 2 x 0 Euro [9,60 Euro abzgl. 10,00 Euro])</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</si>
  <si>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</si>
  <si>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</si>
  <si>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</si>
  <si>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</si>
  <si>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</si>
  <si>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</si>
  <si>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</si>
  <si>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</si>
  <si>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</si>
  <si>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</si>
  <si>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</si>
  <si>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</si>
  <si>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</si>
  <si>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</si>
  <si>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</si>
  <si>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</si>
  <si>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</si>
  <si>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</si>
  <si>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</si>
  <si>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</si>
  <si>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</si>
  <si>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</si>
  <si>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</si>
  <si>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</si>
  <si>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</si>
  <si>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</si>
  <si>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r>
      <rPr>
        <sz val="14"/>
        <color indexed="18"/>
        <rFont val="Tahoma"/>
        <family val="2"/>
      </rPr>
      <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</si>
  <si>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</si>
  <si>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</si>
  <si>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</si>
  <si>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</si>
  <si>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</si>
  <si>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</si>
  <si>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Versionshinweis:</t>
  </si>
  <si>
    <t>Vorliegen einer aktuelleren Version in der NWB Datenbank prüfen.</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</si>
  <si>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</si>
  <si>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</si>
  <si>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</si>
  <si>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</si>
  <si>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</si>
  <si>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</si>
  <si>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</si>
  <si>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</si>
  <si>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</si>
  <si>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</si>
  <si>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(2 x 4,80 Euro Frühstück, 1 x 9,60 Euro Mittag-/ Abendessen)</t>
  </si>
  <si>
    <t>Der Ansatz eines Sachbezugswertes entfällt, wenn der Arbeitnehmer einen Anspruch auf einen Pauschbetrag für Verpflegung hat!</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</si>
  <si>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durch den Arbeitgeber zur Verfügung gestellter Mahlzeiten mit dem Sachbezugswert seit dem Jahr 2014 bis zu einem Wert von 60,00 € je Mahlzeit möglich (bis 2013 bis 40,00 €). 
</t>
  </si>
  <si>
    <t>ausgezahlter Vorschuss</t>
  </si>
  <si>
    <t>Blatt 9 [RK mehrtägig]</t>
  </si>
  <si>
    <t>Blatt 5 [RK mehrtägig (mit Berechnung)]</t>
  </si>
  <si>
    <r>
      <t xml:space="preserve">Zur Senkung Ihrer Druckkosten sind alle Tabellenblätter als Schwarzweissdruck hinterlegt. Wünschen Sie den
Ausdruck in Farbe, gelangen Sie über die Menüleiste unter </t>
    </r>
    <r>
      <rPr>
        <b/>
        <sz val="12"/>
        <rFont val="Tahoma"/>
        <family val="2"/>
      </rPr>
      <t>Datei =&gt; Seite einrichten</t>
    </r>
    <r>
      <rPr>
        <sz val="12"/>
        <rFont val="Tahoma"/>
        <family val="2"/>
      </rPr>
      <t xml:space="preserve"> zu den entsprechenden Optionen. Entfernen Sie dort in der Registerkarte </t>
    </r>
    <r>
      <rPr>
        <b/>
        <sz val="12"/>
        <rFont val="Tahoma"/>
        <family val="2"/>
      </rPr>
      <t>Tabelle</t>
    </r>
    <r>
      <rPr>
        <sz val="12"/>
        <rFont val="Tahoma"/>
        <family val="2"/>
      </rPr>
      <t xml:space="preserve"> unter </t>
    </r>
    <r>
      <rPr>
        <b/>
        <sz val="12"/>
        <rFont val="Tahoma"/>
        <family val="2"/>
      </rPr>
      <t>Schwarzweißdruck</t>
    </r>
    <r>
      <rPr>
        <sz val="12"/>
        <rFont val="Tahoma"/>
        <family val="2"/>
      </rPr>
      <t xml:space="preserve"> das entsprechende Häkchen. </t>
    </r>
  </si>
  <si>
    <t xml:space="preserve">insgesamt 10 Stunden von seiner Wohnung und seiner ersten Tätigkeitsstätte abwesend war. </t>
  </si>
  <si>
    <t>verbleibende Reisekosten</t>
  </si>
  <si>
    <t xml:space="preserve">In sämtlichen Tabellenblättern ist bei den Fahrtkosten der Pauschbetrag in Höhe von 0,30 € je km voreingestellt. </t>
  </si>
  <si>
    <t>Musterfälle zu Reisen ab 2017</t>
  </si>
  <si>
    <t>Reisekostenabrechnung für eintägige Reisen ab Kalenderjahr 2017</t>
  </si>
  <si>
    <t>Reisekostenabrechnung für mehrtägige Reisen ab Kalenderjahr 2017</t>
  </si>
  <si>
    <t>Die ab dem 1. Januar 2017 geltenden Pauschbeträge der Sachbezugswerte für Mahlzeiten an Arbeitnehmern</t>
  </si>
  <si>
    <t>nicht rechnend</t>
  </si>
  <si>
    <t>wurden mit BMF-Schreiben vom 8.12.2016 - IV C 5 -S 2334/16/10004 [JAAAF-88141] festgesetzt.</t>
  </si>
  <si>
    <t>Stand Mai 2017</t>
  </si>
  <si>
    <t xml:space="preserve">Stand Mai 2017 </t>
  </si>
  <si>
    <t>NWB Datenbank DokID: UAAAF-89909</t>
  </si>
  <si>
    <t>Stand 2017 -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</si>
</sst>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 numFmtId="174" formatCode="d/m/yy;@"/>
    <numFmt numFmtId="175" formatCode="dd/mm/yy;@"/>
  </numFmts>
  <fonts count="69">
    <font>
      <sz val="10"/>
      <name val="Arial"/>
    </font>
    <font>
      <sz val="11"/>
      <color indexed="63"/>
      <name val="Calibri"/>
      <family val="2"/>
    </font>
    <font>
      <sz val="10"/>
      <name val="Arial"/>
      <family val="2"/>
    </font>
    <font>
      <sz val="12"/>
      <name val="Univers"/>
    </font>
    <font>
      <u/>
      <sz val="12"/>
      <color indexed="12"/>
      <name val="Univers"/>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sz val="12"/>
      <name val="Tahoma"/>
      <family val="2"/>
    </font>
    <font>
      <u/>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b/>
      <sz val="8"/>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sz val="8"/>
      <name val="Tahoma"/>
      <family val="2"/>
    </font>
    <font>
      <b/>
      <u/>
      <sz val="12"/>
      <color indexed="18"/>
      <name val="Tahoma"/>
      <family val="2"/>
    </font>
    <font>
      <sz val="12"/>
      <color indexed="18"/>
      <name val="Tahoma"/>
      <family val="2"/>
    </font>
    <font>
      <b/>
      <sz val="16"/>
      <color indexed="18"/>
      <name val="Tahoma"/>
      <family val="2"/>
    </font>
    <font>
      <b/>
      <sz val="12"/>
      <color indexed="18"/>
      <name val="Tahoma"/>
      <family val="2"/>
    </font>
    <font>
      <sz val="9"/>
      <color indexed="18"/>
      <name val="Tahoma"/>
      <family val="2"/>
    </font>
    <font>
      <b/>
      <sz val="18"/>
      <color indexed="18"/>
      <name val="Tahoma"/>
      <family val="2"/>
    </font>
    <font>
      <b/>
      <sz val="20"/>
      <color indexed="18"/>
      <name val="Tahoma"/>
      <family val="2"/>
    </font>
    <font>
      <sz val="10"/>
      <name val="Arial"/>
      <family val="2"/>
    </font>
    <font>
      <b/>
      <sz val="12"/>
      <color indexed="18"/>
      <name val="Tahoma"/>
      <family val="2"/>
    </font>
    <font>
      <b/>
      <sz val="16"/>
      <color indexed="18"/>
      <name val="Arial"/>
      <family val="2"/>
    </font>
    <font>
      <b/>
      <sz val="14"/>
      <color indexed="8"/>
      <name val="Tahoma"/>
      <family val="2"/>
    </font>
    <font>
      <b/>
      <sz val="14"/>
      <color indexed="81"/>
      <name val="Tahoma"/>
      <family val="2"/>
    </font>
    <font>
      <sz val="11"/>
      <color indexed="9"/>
      <name val="Calibri"/>
      <family val="2"/>
    </font>
    <font>
      <b/>
      <sz val="14"/>
      <color indexed="26"/>
      <name val="Tahoma"/>
      <family val="2"/>
    </font>
    <font>
      <b/>
      <sz val="16"/>
      <color indexed="10"/>
      <name val="Tahoma"/>
      <family val="2"/>
    </font>
    <font>
      <sz val="9"/>
      <color indexed="81"/>
      <name val="Tahoma"/>
      <family val="2"/>
    </font>
    <font>
      <sz val="11"/>
      <color indexed="81"/>
      <name val="Tahoma"/>
      <family val="2"/>
    </font>
    <font>
      <b/>
      <sz val="11"/>
      <color indexed="81"/>
      <name val="Tahoma"/>
      <family val="2"/>
    </font>
    <font>
      <sz val="8"/>
      <name val="Arial"/>
    </font>
    <font>
      <sz val="9"/>
      <color indexed="81"/>
      <name val="Tahoma"/>
      <charset val="1"/>
    </font>
    <font>
      <b/>
      <sz val="9"/>
      <color indexed="81"/>
      <name val="Tahoma"/>
      <charset val="1"/>
    </font>
    <font>
      <sz val="12"/>
      <color indexed="81"/>
      <name val="Tahoma"/>
      <family val="2"/>
    </font>
    <font>
      <b/>
      <sz val="12"/>
      <color indexed="81"/>
      <name val="Tahoma"/>
      <family val="2"/>
    </font>
    <font>
      <sz val="11"/>
      <color theme="0"/>
      <name val="Calibri"/>
      <family val="2"/>
      <scheme val="minor"/>
    </font>
    <font>
      <sz val="11"/>
      <color theme="1"/>
      <name val="Calibri"/>
      <family val="2"/>
      <scheme val="minor"/>
    </font>
  </fonts>
  <fills count="31">
    <fill>
      <patternFill patternType="none"/>
    </fill>
    <fill>
      <patternFill patternType="gray125"/>
    </fill>
    <fill>
      <patternFill patternType="solid">
        <fgColor indexed="60"/>
      </patternFill>
    </fill>
    <fill>
      <patternFill patternType="solid">
        <fgColor indexed="47"/>
      </patternFill>
    </fill>
    <fill>
      <patternFill patternType="solid">
        <fgColor indexed="26"/>
      </patternFill>
    </fill>
    <fill>
      <patternFill patternType="solid">
        <fgColor indexed="8"/>
      </patternFill>
    </fill>
    <fill>
      <patternFill patternType="solid">
        <fgColor indexed="29"/>
      </patternFill>
    </fill>
    <fill>
      <patternFill patternType="solid">
        <fgColor indexed="43"/>
      </patternFill>
    </fill>
    <fill>
      <patternFill patternType="solid">
        <fgColor indexed="22"/>
      </patternFill>
    </fill>
    <fill>
      <patternFill patternType="solid">
        <fgColor indexed="8"/>
        <bgColor indexed="64"/>
      </patternFill>
    </fill>
    <fill>
      <patternFill patternType="solid">
        <fgColor indexed="56"/>
        <bgColor indexed="64"/>
      </patternFill>
    </fill>
    <fill>
      <patternFill patternType="solid">
        <fgColor indexed="60"/>
        <bgColor indexed="64"/>
      </patternFill>
    </fill>
    <fill>
      <patternFill patternType="solid">
        <fgColor indexed="2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58"/>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indexed="23"/>
      </bottom>
      <diagonal/>
    </border>
    <border>
      <left/>
      <right/>
      <top/>
      <bottom style="double">
        <color indexed="23"/>
      </bottom>
      <diagonal/>
    </border>
    <border>
      <left style="thin">
        <color indexed="23"/>
      </left>
      <right/>
      <top/>
      <bottom style="thin">
        <color indexed="23"/>
      </bottom>
      <diagonal/>
    </border>
    <border>
      <left style="thin">
        <color indexed="23"/>
      </left>
      <right/>
      <top/>
      <bottom/>
      <diagonal/>
    </border>
    <border>
      <left/>
      <right/>
      <top style="thin">
        <color indexed="23"/>
      </top>
      <bottom/>
      <diagonal/>
    </border>
    <border>
      <left/>
      <right style="thin">
        <color indexed="58"/>
      </right>
      <top/>
      <bottom/>
      <diagonal/>
    </border>
    <border>
      <left/>
      <right style="thin">
        <color indexed="23"/>
      </right>
      <top style="thin">
        <color indexed="23"/>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style="thin">
        <color indexed="58"/>
      </left>
      <right/>
      <top/>
      <bottom style="thin">
        <color indexed="58"/>
      </bottom>
      <diagonal/>
    </border>
    <border>
      <left/>
      <right style="thin">
        <color indexed="58"/>
      </right>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58"/>
      </top>
      <bottom style="medium">
        <color indexed="58"/>
      </bottom>
      <diagonal/>
    </border>
    <border>
      <left/>
      <right style="medium">
        <color indexed="58"/>
      </right>
      <top/>
      <bottom/>
      <diagonal/>
    </border>
    <border>
      <left style="thin">
        <color indexed="58"/>
      </left>
      <right style="thin">
        <color indexed="58"/>
      </right>
      <top style="thin">
        <color indexed="58"/>
      </top>
      <bottom/>
      <diagonal/>
    </border>
    <border>
      <left style="thin">
        <color indexed="58"/>
      </left>
      <right style="thin">
        <color indexed="58"/>
      </right>
      <top/>
      <bottom/>
      <diagonal/>
    </border>
    <border>
      <left style="thin">
        <color indexed="58"/>
      </left>
      <right/>
      <top style="thin">
        <color indexed="58"/>
      </top>
      <bottom style="thin">
        <color indexed="58"/>
      </bottom>
      <diagonal/>
    </border>
    <border>
      <left style="thin">
        <color indexed="58"/>
      </left>
      <right style="thin">
        <color indexed="58"/>
      </right>
      <top style="thin">
        <color indexed="58"/>
      </top>
      <bottom style="thin">
        <color indexed="58"/>
      </bottom>
      <diagonal/>
    </border>
    <border>
      <left/>
      <right/>
      <top/>
      <bottom style="medium">
        <color indexed="58"/>
      </bottom>
      <diagonal/>
    </border>
    <border>
      <left/>
      <right style="medium">
        <color indexed="58"/>
      </right>
      <top/>
      <bottom style="medium">
        <color indexed="58"/>
      </bottom>
      <diagonal/>
    </border>
    <border>
      <left style="medium">
        <color indexed="58"/>
      </left>
      <right/>
      <top style="medium">
        <color indexed="58"/>
      </top>
      <bottom/>
      <diagonal/>
    </border>
    <border>
      <left style="medium">
        <color indexed="58"/>
      </left>
      <right/>
      <top/>
      <bottom/>
      <diagonal/>
    </border>
    <border>
      <left style="medium">
        <color indexed="58"/>
      </left>
      <right/>
      <top/>
      <bottom style="medium">
        <color indexed="58"/>
      </bottom>
      <diagonal/>
    </border>
    <border>
      <left style="thin">
        <color indexed="58"/>
      </left>
      <right style="thin">
        <color indexed="58"/>
      </right>
      <top/>
      <bottom style="thin">
        <color indexed="58"/>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bottom style="medium">
        <color indexed="23"/>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thin">
        <color indexed="23"/>
      </bottom>
      <diagonal/>
    </border>
    <border>
      <left style="thin">
        <color indexed="23"/>
      </left>
      <right/>
      <top/>
      <bottom style="medium">
        <color indexed="23"/>
      </bottom>
      <diagonal/>
    </border>
    <border>
      <left/>
      <right style="medium">
        <color indexed="23"/>
      </right>
      <top/>
      <bottom style="medium">
        <color indexed="23"/>
      </bottom>
      <diagonal/>
    </border>
    <border>
      <left style="thin">
        <color indexed="23"/>
      </left>
      <right style="medium">
        <color indexed="23"/>
      </right>
      <top style="thin">
        <color indexed="23"/>
      </top>
      <bottom style="thin">
        <color indexed="23"/>
      </bottom>
      <diagonal/>
    </border>
    <border>
      <left/>
      <right style="medium">
        <color indexed="23"/>
      </right>
      <top style="thin">
        <color indexed="23"/>
      </top>
      <bottom style="thin">
        <color indexed="23"/>
      </bottom>
      <diagonal/>
    </border>
    <border>
      <left style="thin">
        <color indexed="64"/>
      </left>
      <right/>
      <top/>
      <bottom/>
      <diagonal/>
    </border>
    <border>
      <left style="thin">
        <color indexed="64"/>
      </left>
      <right/>
      <top/>
      <bottom style="thin">
        <color indexed="23"/>
      </bottom>
      <diagonal/>
    </border>
    <border>
      <left/>
      <right style="thin">
        <color indexed="23"/>
      </right>
      <top style="thin">
        <color indexed="23"/>
      </top>
      <bottom style="thin">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style="thin">
        <color indexed="23"/>
      </top>
      <bottom/>
      <diagonal/>
    </border>
    <border>
      <left style="thin">
        <color indexed="23"/>
      </left>
      <right style="thin">
        <color indexed="64"/>
      </right>
      <top/>
      <bottom/>
      <diagonal/>
    </border>
    <border>
      <left style="medium">
        <color indexed="23"/>
      </left>
      <right/>
      <top/>
      <bottom style="medium">
        <color indexed="23"/>
      </bottom>
      <diagonal/>
    </border>
    <border>
      <left style="medium">
        <color indexed="23"/>
      </left>
      <right style="medium">
        <color indexed="23"/>
      </right>
      <top style="thin">
        <color indexed="23"/>
      </top>
      <bottom style="thin">
        <color indexed="23"/>
      </bottom>
      <diagonal/>
    </border>
    <border>
      <left/>
      <right style="thin">
        <color indexed="64"/>
      </right>
      <top/>
      <bottom/>
      <diagonal/>
    </border>
    <border>
      <left style="thin">
        <color indexed="23"/>
      </left>
      <right style="thin">
        <color indexed="23"/>
      </right>
      <top/>
      <bottom/>
      <diagonal/>
    </border>
    <border>
      <left/>
      <right style="thin">
        <color indexed="23"/>
      </right>
      <top/>
      <bottom style="double">
        <color indexed="23"/>
      </bottom>
      <diagonal/>
    </border>
    <border>
      <left/>
      <right/>
      <top style="double">
        <color indexed="23"/>
      </top>
      <bottom/>
      <diagonal/>
    </border>
    <border>
      <left/>
      <right style="thin">
        <color indexed="64"/>
      </right>
      <top/>
      <bottom style="thin">
        <color indexed="23"/>
      </bottom>
      <diagonal/>
    </border>
    <border>
      <left/>
      <right/>
      <top style="thin">
        <color indexed="58"/>
      </top>
      <bottom style="double">
        <color indexed="58"/>
      </bottom>
      <diagonal/>
    </border>
    <border>
      <left/>
      <right/>
      <top style="double">
        <color indexed="58"/>
      </top>
      <bottom style="thin">
        <color indexed="23"/>
      </bottom>
      <diagonal/>
    </border>
    <border>
      <left style="thin">
        <color indexed="23"/>
      </left>
      <right style="thin">
        <color indexed="23"/>
      </right>
      <top/>
      <bottom style="double">
        <color indexed="23"/>
      </bottom>
      <diagonal/>
    </border>
    <border>
      <left style="thin">
        <color indexed="64"/>
      </left>
      <right/>
      <top/>
      <bottom style="thin">
        <color indexed="58"/>
      </bottom>
      <diagonal/>
    </border>
    <border>
      <left style="medium">
        <color indexed="58"/>
      </left>
      <right style="medium">
        <color indexed="58"/>
      </right>
      <top style="medium">
        <color indexed="58"/>
      </top>
      <bottom/>
      <diagonal/>
    </border>
    <border>
      <left style="thin">
        <color indexed="23"/>
      </left>
      <right style="medium">
        <color indexed="23"/>
      </right>
      <top/>
      <bottom/>
      <diagonal/>
    </border>
    <border>
      <left/>
      <right/>
      <top style="medium">
        <color indexed="58"/>
      </top>
      <bottom/>
      <diagonal/>
    </border>
    <border>
      <left style="medium">
        <color indexed="58"/>
      </left>
      <right style="thin">
        <color indexed="58"/>
      </right>
      <top/>
      <bottom/>
      <diagonal/>
    </border>
    <border>
      <left style="medium">
        <color indexed="58"/>
      </left>
      <right style="medium">
        <color indexed="58"/>
      </right>
      <top/>
      <bottom/>
      <diagonal/>
    </border>
    <border>
      <left style="medium">
        <color indexed="58"/>
      </left>
      <right style="medium">
        <color indexed="23"/>
      </right>
      <top/>
      <bottom/>
      <diagonal/>
    </border>
    <border>
      <left style="medium">
        <color indexed="58"/>
      </left>
      <right style="thin">
        <color indexed="23"/>
      </right>
      <top/>
      <bottom/>
      <diagonal/>
    </border>
    <border>
      <left/>
      <right style="thin">
        <color indexed="55"/>
      </right>
      <top/>
      <bottom/>
      <diagonal/>
    </border>
    <border>
      <left style="thin">
        <color indexed="55"/>
      </left>
      <right style="medium">
        <color indexed="58"/>
      </right>
      <top/>
      <bottom/>
      <diagonal/>
    </border>
    <border>
      <left style="thin">
        <color indexed="58"/>
      </left>
      <right style="thin">
        <color indexed="55"/>
      </right>
      <top/>
      <bottom/>
      <diagonal/>
    </border>
    <border>
      <left style="thin">
        <color indexed="55"/>
      </left>
      <right style="thin">
        <color indexed="55"/>
      </right>
      <top/>
      <bottom/>
      <diagonal/>
    </border>
    <border>
      <left style="thin">
        <color indexed="64"/>
      </left>
      <right/>
      <top style="thin">
        <color indexed="55"/>
      </top>
      <bottom/>
      <diagonal/>
    </border>
    <border>
      <left style="thin">
        <color indexed="58"/>
      </left>
      <right/>
      <top/>
      <bottom style="medium">
        <color indexed="58"/>
      </bottom>
      <diagonal/>
    </border>
    <border>
      <left style="thin">
        <color indexed="58"/>
      </left>
      <right style="thin">
        <color indexed="23"/>
      </right>
      <top style="thin">
        <color indexed="58"/>
      </top>
      <bottom style="thin">
        <color indexed="58"/>
      </bottom>
      <diagonal/>
    </border>
    <border>
      <left style="thin">
        <color indexed="58"/>
      </left>
      <right style="medium">
        <color indexed="23"/>
      </right>
      <top style="thin">
        <color indexed="58"/>
      </top>
      <bottom style="thin">
        <color indexed="58"/>
      </bottom>
      <diagonal/>
    </border>
    <border>
      <left style="medium">
        <color indexed="23"/>
      </left>
      <right style="thin">
        <color indexed="58"/>
      </right>
      <top/>
      <bottom/>
      <diagonal/>
    </border>
    <border>
      <left/>
      <right style="medium">
        <color indexed="58"/>
      </right>
      <top style="thin">
        <color indexed="58"/>
      </top>
      <bottom style="thin">
        <color indexed="58"/>
      </bottom>
      <diagonal/>
    </border>
    <border>
      <left style="thin">
        <color indexed="58"/>
      </left>
      <right/>
      <top style="thin">
        <color indexed="23"/>
      </top>
      <bottom style="thin">
        <color indexed="23"/>
      </bottom>
      <diagonal/>
    </border>
  </borders>
  <cellStyleXfs count="5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56" fillId="2"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9" fontId="5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7"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7"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7"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7" fillId="30" borderId="0" applyNumberFormat="0" applyBorder="0" applyAlignment="0" applyProtection="0"/>
  </cellStyleXfs>
  <cellXfs count="791">
    <xf numFmtId="0" fontId="0" fillId="0" borderId="0" xfId="0"/>
    <xf numFmtId="0" fontId="12" fillId="9" borderId="0" xfId="27" applyFont="1" applyFill="1"/>
    <xf numFmtId="0" fontId="36" fillId="9" borderId="0" xfId="27" applyFont="1" applyFill="1"/>
    <xf numFmtId="0" fontId="10" fillId="9" borderId="0" xfId="27" applyFont="1" applyFill="1"/>
    <xf numFmtId="0" fontId="8" fillId="9" borderId="0" xfId="27" applyFont="1" applyFill="1"/>
    <xf numFmtId="0" fontId="37" fillId="9" borderId="0" xfId="27" applyFont="1" applyFill="1"/>
    <xf numFmtId="0" fontId="38" fillId="9" borderId="0" xfId="27" applyFont="1" applyFill="1"/>
    <xf numFmtId="0" fontId="18" fillId="9" borderId="0" xfId="27" applyFont="1" applyFill="1"/>
    <xf numFmtId="0" fontId="16" fillId="9" borderId="0" xfId="27" applyFont="1" applyFill="1"/>
    <xf numFmtId="0" fontId="24" fillId="9" borderId="0" xfId="27" applyFont="1" applyFill="1"/>
    <xf numFmtId="0" fontId="12" fillId="9" borderId="0" xfId="27" applyFont="1" applyFill="1" applyAlignment="1">
      <alignment vertical="center" wrapText="1"/>
    </xf>
    <xf numFmtId="0" fontId="41" fillId="9" borderId="0" xfId="27" applyFont="1" applyFill="1"/>
    <xf numFmtId="0" fontId="6" fillId="9" borderId="0" xfId="27" applyFont="1" applyFill="1"/>
    <xf numFmtId="0" fontId="12" fillId="9" borderId="0" xfId="27" applyFont="1" applyFill="1" applyBorder="1"/>
    <xf numFmtId="0" fontId="12" fillId="9" borderId="0" xfId="0" applyFont="1" applyFill="1" applyAlignment="1">
      <alignment horizontal="left" vertical="center"/>
    </xf>
    <xf numFmtId="0" fontId="12" fillId="9" borderId="0" xfId="28" applyFont="1" applyFill="1" applyAlignment="1"/>
    <xf numFmtId="0" fontId="11" fillId="9" borderId="2" xfId="27" applyFont="1" applyFill="1" applyBorder="1"/>
    <xf numFmtId="0" fontId="9" fillId="9" borderId="2" xfId="27" applyFont="1" applyFill="1" applyBorder="1"/>
    <xf numFmtId="0" fontId="29" fillId="9" borderId="0" xfId="27" applyFont="1" applyFill="1"/>
    <xf numFmtId="0" fontId="43" fillId="9" borderId="0" xfId="25" applyFont="1" applyFill="1" applyAlignment="1" applyProtection="1"/>
    <xf numFmtId="0" fontId="6" fillId="9" borderId="0" xfId="0" applyFont="1" applyFill="1"/>
    <xf numFmtId="0" fontId="8" fillId="9" borderId="0" xfId="0" applyFont="1" applyFill="1" applyBorder="1"/>
    <xf numFmtId="0" fontId="18" fillId="9" borderId="0" xfId="0" applyFont="1" applyFill="1"/>
    <xf numFmtId="0" fontId="12" fillId="9" borderId="0" xfId="0" applyFont="1" applyFill="1"/>
    <xf numFmtId="0" fontId="42" fillId="9" borderId="0" xfId="0" applyFont="1" applyFill="1"/>
    <xf numFmtId="0" fontId="44" fillId="9" borderId="0" xfId="0" applyFont="1" applyFill="1" applyAlignment="1">
      <alignment wrapText="1"/>
    </xf>
    <xf numFmtId="0" fontId="8" fillId="9" borderId="0" xfId="0" applyFont="1" applyFill="1" applyAlignment="1">
      <alignment wrapText="1"/>
    </xf>
    <xf numFmtId="0" fontId="12" fillId="9" borderId="0" xfId="0" applyFont="1" applyFill="1" applyAlignment="1">
      <alignment vertical="top"/>
    </xf>
    <xf numFmtId="0" fontId="18" fillId="9" borderId="0" xfId="0" applyFont="1" applyFill="1" applyAlignment="1">
      <alignment vertical="top"/>
    </xf>
    <xf numFmtId="0" fontId="12" fillId="9" borderId="0" xfId="0" applyFont="1" applyFill="1" applyAlignment="1">
      <alignment horizontal="center" vertical="top"/>
    </xf>
    <xf numFmtId="0" fontId="8" fillId="9" borderId="0" xfId="0" applyFont="1" applyFill="1"/>
    <xf numFmtId="0" fontId="8" fillId="9" borderId="0" xfId="0" applyFont="1" applyFill="1" applyAlignment="1">
      <alignment horizontal="center" vertical="top"/>
    </xf>
    <xf numFmtId="0" fontId="8" fillId="9" borderId="0" xfId="0" applyFont="1" applyFill="1" applyAlignment="1">
      <alignment horizontal="left" vertical="top" wrapText="1"/>
    </xf>
    <xf numFmtId="0" fontId="12" fillId="9" borderId="0" xfId="0" applyFont="1" applyFill="1" applyAlignment="1">
      <alignment horizontal="center"/>
    </xf>
    <xf numFmtId="0" fontId="7" fillId="9" borderId="0" xfId="0" applyFont="1" applyFill="1" applyAlignment="1">
      <alignment horizontal="center"/>
    </xf>
    <xf numFmtId="0" fontId="7" fillId="9" borderId="0" xfId="0" applyFont="1" applyFill="1" applyAlignment="1">
      <alignment horizontal="center" vertical="top"/>
    </xf>
    <xf numFmtId="0" fontId="8" fillId="9" borderId="2" xfId="0" applyFont="1" applyFill="1" applyBorder="1"/>
    <xf numFmtId="0" fontId="17" fillId="9" borderId="0" xfId="29" applyFont="1" applyFill="1" applyBorder="1" applyProtection="1"/>
    <xf numFmtId="0" fontId="12" fillId="10" borderId="0" xfId="30" applyFont="1" applyFill="1" applyAlignment="1" applyProtection="1">
      <protection locked="0"/>
    </xf>
    <xf numFmtId="165" fontId="12" fillId="10" borderId="0" xfId="30" applyNumberFormat="1" applyFont="1" applyFill="1" applyAlignment="1" applyProtection="1">
      <alignment horizontal="center"/>
      <protection locked="0"/>
    </xf>
    <xf numFmtId="2" fontId="12" fillId="10" borderId="0" xfId="30" applyNumberFormat="1" applyFont="1" applyFill="1" applyAlignment="1" applyProtection="1">
      <alignment horizontal="right"/>
      <protection locked="0"/>
    </xf>
    <xf numFmtId="0" fontId="12" fillId="9" borderId="0" xfId="30" applyFont="1" applyFill="1" applyProtection="1"/>
    <xf numFmtId="0" fontId="26" fillId="9" borderId="0" xfId="30" applyFont="1" applyFill="1" applyAlignment="1" applyProtection="1">
      <alignment horizontal="center"/>
    </xf>
    <xf numFmtId="0" fontId="29" fillId="9" borderId="0" xfId="30" applyFont="1" applyFill="1" applyAlignment="1" applyProtection="1">
      <alignment horizontal="center"/>
    </xf>
    <xf numFmtId="0" fontId="12" fillId="9" borderId="0" xfId="30" applyFont="1" applyFill="1" applyBorder="1" applyProtection="1"/>
    <xf numFmtId="0" fontId="45" fillId="11" borderId="0" xfId="30" applyFont="1" applyFill="1" applyProtection="1"/>
    <xf numFmtId="0" fontId="47" fillId="11" borderId="0" xfId="30" applyFont="1" applyFill="1" applyProtection="1"/>
    <xf numFmtId="0" fontId="47" fillId="11" borderId="0" xfId="30" applyFont="1" applyFill="1" applyBorder="1" applyAlignment="1" applyProtection="1">
      <alignment horizontal="center"/>
    </xf>
    <xf numFmtId="0" fontId="47" fillId="11" borderId="0" xfId="30" applyFont="1" applyFill="1" applyAlignment="1" applyProtection="1">
      <alignment horizontal="center"/>
    </xf>
    <xf numFmtId="0" fontId="48" fillId="11" borderId="0" xfId="30" applyFont="1" applyFill="1" applyAlignment="1" applyProtection="1">
      <alignment horizontal="center"/>
    </xf>
    <xf numFmtId="0" fontId="47" fillId="11" borderId="0" xfId="30" applyFont="1" applyFill="1" applyAlignment="1" applyProtection="1">
      <alignment horizontal="center" vertical="center"/>
    </xf>
    <xf numFmtId="0" fontId="12" fillId="9" borderId="3" xfId="30" applyFont="1" applyFill="1" applyBorder="1" applyProtection="1"/>
    <xf numFmtId="0" fontId="45" fillId="11" borderId="3" xfId="30" applyFont="1" applyFill="1" applyBorder="1" applyProtection="1"/>
    <xf numFmtId="0" fontId="47" fillId="11" borderId="4" xfId="30" applyFont="1" applyFill="1" applyBorder="1" applyProtection="1"/>
    <xf numFmtId="0" fontId="47" fillId="11" borderId="4" xfId="30" applyFont="1" applyFill="1" applyBorder="1" applyAlignment="1" applyProtection="1">
      <alignment horizontal="center"/>
    </xf>
    <xf numFmtId="0" fontId="45" fillId="11" borderId="5" xfId="30" applyFont="1" applyFill="1" applyBorder="1" applyProtection="1"/>
    <xf numFmtId="0" fontId="12" fillId="9" borderId="6" xfId="30" applyFont="1" applyFill="1" applyBorder="1" applyProtection="1"/>
    <xf numFmtId="0" fontId="12" fillId="9" borderId="4" xfId="30" applyFont="1" applyFill="1" applyBorder="1" applyProtection="1"/>
    <xf numFmtId="0" fontId="30" fillId="9" borderId="4" xfId="30" applyFont="1" applyFill="1" applyBorder="1" applyAlignment="1" applyProtection="1">
      <alignment horizontal="center"/>
    </xf>
    <xf numFmtId="0" fontId="30" fillId="9" borderId="0" xfId="30" applyFont="1" applyFill="1" applyAlignment="1" applyProtection="1">
      <alignment horizontal="center"/>
    </xf>
    <xf numFmtId="0" fontId="12" fillId="9" borderId="0" xfId="30" applyFont="1" applyFill="1" applyAlignment="1" applyProtection="1">
      <alignment horizontal="right"/>
    </xf>
    <xf numFmtId="0" fontId="12" fillId="9" borderId="7" xfId="30" applyFont="1" applyFill="1" applyBorder="1" applyProtection="1"/>
    <xf numFmtId="0" fontId="18" fillId="9" borderId="0" xfId="30" applyFont="1" applyFill="1" applyAlignment="1" applyProtection="1">
      <alignment horizontal="right"/>
    </xf>
    <xf numFmtId="168" fontId="12" fillId="9" borderId="0" xfId="30" applyNumberFormat="1" applyFont="1" applyFill="1" applyProtection="1"/>
    <xf numFmtId="165" fontId="12" fillId="9" borderId="0" xfId="30" applyNumberFormat="1" applyFont="1" applyFill="1" applyAlignment="1" applyProtection="1">
      <alignment horizontal="center"/>
    </xf>
    <xf numFmtId="0" fontId="45" fillId="11" borderId="8" xfId="30" applyFont="1" applyFill="1" applyBorder="1" applyProtection="1"/>
    <xf numFmtId="0" fontId="12" fillId="9" borderId="9" xfId="30" applyFont="1" applyFill="1" applyBorder="1" applyProtection="1"/>
    <xf numFmtId="0" fontId="24" fillId="9" borderId="9" xfId="30" applyFont="1" applyFill="1" applyBorder="1" applyAlignment="1" applyProtection="1">
      <alignment horizontal="center"/>
    </xf>
    <xf numFmtId="0" fontId="45" fillId="11" borderId="10" xfId="30" applyFont="1" applyFill="1" applyBorder="1" applyProtection="1"/>
    <xf numFmtId="0" fontId="12" fillId="9" borderId="8" xfId="30" applyFont="1" applyFill="1" applyBorder="1" applyProtection="1"/>
    <xf numFmtId="0" fontId="12" fillId="9" borderId="0" xfId="30" applyFont="1" applyFill="1" applyAlignment="1" applyProtection="1">
      <alignment horizontal="center"/>
    </xf>
    <xf numFmtId="169" fontId="39" fillId="9" borderId="0" xfId="30" applyNumberFormat="1" applyFont="1" applyFill="1" applyProtection="1"/>
    <xf numFmtId="0" fontId="12" fillId="9" borderId="0" xfId="28" applyFont="1" applyFill="1" applyProtection="1"/>
    <xf numFmtId="0" fontId="13" fillId="9" borderId="0" xfId="28" applyFont="1" applyFill="1" applyAlignment="1" applyProtection="1">
      <alignment horizontal="centerContinuous"/>
    </xf>
    <xf numFmtId="0" fontId="14" fillId="9" borderId="0" xfId="28" applyFont="1" applyFill="1" applyAlignment="1" applyProtection="1">
      <alignment horizontal="centerContinuous"/>
    </xf>
    <xf numFmtId="0" fontId="12" fillId="9" borderId="0" xfId="28" applyFont="1" applyFill="1" applyAlignment="1" applyProtection="1">
      <alignment horizontal="centerContinuous"/>
    </xf>
    <xf numFmtId="0" fontId="14" fillId="9" borderId="0" xfId="28" applyFont="1" applyFill="1" applyAlignment="1" applyProtection="1">
      <alignment horizontal="center"/>
    </xf>
    <xf numFmtId="0" fontId="14" fillId="9" borderId="0" xfId="28" applyFont="1" applyFill="1" applyProtection="1"/>
    <xf numFmtId="0" fontId="12" fillId="9" borderId="0" xfId="28" applyFont="1" applyFill="1" applyBorder="1" applyProtection="1"/>
    <xf numFmtId="0" fontId="16" fillId="9" borderId="0" xfId="28" applyFont="1" applyFill="1" applyBorder="1" applyProtection="1"/>
    <xf numFmtId="0" fontId="15" fillId="9" borderId="0" xfId="28" applyFont="1" applyFill="1" applyBorder="1" applyProtection="1"/>
    <xf numFmtId="0" fontId="16" fillId="9" borderId="0" xfId="28" applyFont="1" applyFill="1" applyBorder="1" applyAlignment="1" applyProtection="1">
      <alignment horizontal="left"/>
    </xf>
    <xf numFmtId="0" fontId="16" fillId="9" borderId="0" xfId="28" applyFont="1" applyFill="1" applyBorder="1" applyAlignment="1" applyProtection="1">
      <alignment horizontal="center"/>
    </xf>
    <xf numFmtId="0" fontId="17" fillId="9" borderId="0" xfId="28" applyFont="1" applyFill="1" applyProtection="1"/>
    <xf numFmtId="0" fontId="16" fillId="9" borderId="0" xfId="28" applyFont="1" applyFill="1" applyBorder="1" applyAlignment="1" applyProtection="1">
      <alignment horizontal="centerContinuous"/>
    </xf>
    <xf numFmtId="0" fontId="17" fillId="9" borderId="0" xfId="28" applyFont="1" applyFill="1" applyBorder="1" applyAlignment="1" applyProtection="1">
      <alignment horizontal="centerContinuous"/>
    </xf>
    <xf numFmtId="0" fontId="18" fillId="9" borderId="0" xfId="28" applyFont="1" applyFill="1" applyBorder="1" applyAlignment="1" applyProtection="1">
      <alignment horizontal="center"/>
    </xf>
    <xf numFmtId="0" fontId="12" fillId="9" borderId="0" xfId="28" applyFont="1" applyFill="1" applyBorder="1" applyAlignment="1" applyProtection="1">
      <alignment horizontal="center"/>
    </xf>
    <xf numFmtId="0" fontId="17" fillId="9" borderId="0" xfId="28" applyFont="1" applyFill="1" applyBorder="1" applyAlignment="1" applyProtection="1">
      <alignment horizontal="right"/>
    </xf>
    <xf numFmtId="0" fontId="17" fillId="9" borderId="0" xfId="28" applyFont="1" applyFill="1" applyBorder="1" applyAlignment="1" applyProtection="1">
      <alignment horizontal="center"/>
    </xf>
    <xf numFmtId="167" fontId="12" fillId="9" borderId="0" xfId="28" applyNumberFormat="1" applyFont="1" applyFill="1" applyProtection="1"/>
    <xf numFmtId="165" fontId="12" fillId="9" borderId="0" xfId="28" applyNumberFormat="1" applyFont="1" applyFill="1" applyAlignment="1" applyProtection="1"/>
    <xf numFmtId="165" fontId="17" fillId="9" borderId="0" xfId="28" applyNumberFormat="1" applyFont="1" applyFill="1" applyBorder="1" applyAlignment="1" applyProtection="1">
      <alignment horizontal="center"/>
    </xf>
    <xf numFmtId="0" fontId="16" fillId="9" borderId="0" xfId="28" applyFont="1" applyFill="1" applyBorder="1" applyAlignment="1" applyProtection="1"/>
    <xf numFmtId="0" fontId="15" fillId="9" borderId="0" xfId="28" applyFont="1" applyFill="1" applyBorder="1" applyAlignment="1" applyProtection="1"/>
    <xf numFmtId="0" fontId="15" fillId="9" borderId="0" xfId="28" applyFont="1" applyFill="1" applyBorder="1" applyAlignment="1" applyProtection="1">
      <alignment horizontal="left"/>
    </xf>
    <xf numFmtId="164" fontId="14" fillId="9" borderId="0" xfId="28" applyNumberFormat="1" applyFont="1" applyFill="1" applyBorder="1" applyAlignment="1" applyProtection="1">
      <alignment horizontal="center"/>
    </xf>
    <xf numFmtId="0" fontId="17" fillId="9" borderId="0" xfId="28" applyFont="1" applyFill="1" applyBorder="1" applyProtection="1"/>
    <xf numFmtId="2" fontId="14" fillId="9" borderId="0" xfId="28" applyNumberFormat="1" applyFont="1" applyFill="1" applyBorder="1" applyProtection="1"/>
    <xf numFmtId="0" fontId="17" fillId="9" borderId="0" xfId="29" applyFont="1" applyFill="1" applyBorder="1" applyAlignment="1" applyProtection="1">
      <alignment horizontal="center"/>
    </xf>
    <xf numFmtId="2" fontId="22" fillId="9" borderId="0" xfId="20" applyNumberFormat="1" applyFont="1" applyFill="1" applyBorder="1" applyAlignment="1" applyProtection="1">
      <alignment horizontal="center"/>
    </xf>
    <xf numFmtId="2" fontId="17" fillId="9" borderId="11" xfId="20" applyNumberFormat="1" applyFont="1" applyFill="1" applyBorder="1" applyAlignment="1" applyProtection="1">
      <alignment horizontal="center"/>
    </xf>
    <xf numFmtId="0" fontId="19" fillId="9" borderId="0" xfId="29" applyFont="1" applyFill="1" applyBorder="1" applyProtection="1"/>
    <xf numFmtId="2" fontId="17" fillId="9" borderId="0" xfId="28" applyNumberFormat="1" applyFont="1" applyFill="1" applyProtection="1"/>
    <xf numFmtId="2" fontId="17" fillId="9" borderId="0" xfId="28" applyNumberFormat="1" applyFont="1" applyFill="1" applyBorder="1" applyProtection="1"/>
    <xf numFmtId="166" fontId="14" fillId="9" borderId="0" xfId="28" applyNumberFormat="1" applyFont="1" applyFill="1" applyBorder="1" applyProtection="1"/>
    <xf numFmtId="166" fontId="14" fillId="9" borderId="0" xfId="28" applyNumberFormat="1" applyFont="1" applyFill="1" applyBorder="1" applyAlignment="1" applyProtection="1">
      <alignment horizontal="right"/>
    </xf>
    <xf numFmtId="0" fontId="21" fillId="9" borderId="0" xfId="28" applyFont="1" applyFill="1" applyBorder="1" applyProtection="1"/>
    <xf numFmtId="0" fontId="24" fillId="9" borderId="0" xfId="28" applyFont="1" applyFill="1" applyProtection="1"/>
    <xf numFmtId="0" fontId="24" fillId="9" borderId="0" xfId="28" applyFont="1" applyFill="1" applyBorder="1" applyProtection="1"/>
    <xf numFmtId="0" fontId="12" fillId="9" borderId="0" xfId="29" applyFont="1" applyFill="1" applyProtection="1"/>
    <xf numFmtId="0" fontId="25" fillId="9" borderId="0" xfId="29" applyFont="1" applyFill="1" applyAlignment="1" applyProtection="1">
      <alignment horizontal="centerContinuous"/>
    </xf>
    <xf numFmtId="0" fontId="45" fillId="11" borderId="10" xfId="30" applyFont="1" applyFill="1" applyBorder="1" applyAlignment="1" applyProtection="1">
      <alignment horizontal="center" vertical="center" wrapText="1"/>
    </xf>
    <xf numFmtId="0" fontId="45" fillId="11" borderId="0" xfId="30" applyFont="1" applyFill="1" applyBorder="1" applyAlignment="1" applyProtection="1">
      <alignment horizontal="center" vertical="center" wrapText="1"/>
    </xf>
    <xf numFmtId="0" fontId="45" fillId="11" borderId="12" xfId="30" applyFont="1" applyFill="1" applyBorder="1" applyAlignment="1" applyProtection="1">
      <alignment horizontal="center" vertical="center" wrapText="1"/>
    </xf>
    <xf numFmtId="0" fontId="45" fillId="11" borderId="4" xfId="30" applyFont="1" applyFill="1" applyBorder="1" applyAlignment="1" applyProtection="1">
      <alignment horizontal="center" vertical="center" wrapText="1"/>
    </xf>
    <xf numFmtId="0" fontId="14" fillId="9" borderId="0" xfId="29" applyFont="1" applyFill="1" applyAlignment="1" applyProtection="1">
      <alignment horizontal="centerContinuous"/>
    </xf>
    <xf numFmtId="0" fontId="12" fillId="9" borderId="0" xfId="29" applyFont="1" applyFill="1" applyAlignment="1" applyProtection="1">
      <alignment horizontal="centerContinuous"/>
    </xf>
    <xf numFmtId="0" fontId="14" fillId="9" borderId="0" xfId="29" applyFont="1" applyFill="1" applyAlignment="1" applyProtection="1">
      <alignment horizontal="center"/>
    </xf>
    <xf numFmtId="0" fontId="12" fillId="9" borderId="13" xfId="29" applyFont="1" applyFill="1" applyBorder="1" applyProtection="1"/>
    <xf numFmtId="0" fontId="12" fillId="9" borderId="14" xfId="29" applyFont="1" applyFill="1" applyBorder="1" applyProtection="1"/>
    <xf numFmtId="0" fontId="12" fillId="9" borderId="15" xfId="29" applyFont="1" applyFill="1" applyBorder="1" applyProtection="1"/>
    <xf numFmtId="0" fontId="12" fillId="9" borderId="0" xfId="29" applyFont="1" applyFill="1" applyBorder="1" applyProtection="1"/>
    <xf numFmtId="0" fontId="12" fillId="9" borderId="16" xfId="29" applyFont="1" applyFill="1" applyBorder="1" applyProtection="1"/>
    <xf numFmtId="0" fontId="16" fillId="9" borderId="0" xfId="29" applyFont="1" applyFill="1" applyBorder="1" applyProtection="1"/>
    <xf numFmtId="0" fontId="12" fillId="9" borderId="17" xfId="29" applyFont="1" applyFill="1" applyBorder="1" applyProtection="1"/>
    <xf numFmtId="0" fontId="12" fillId="9" borderId="2" xfId="29" applyFont="1" applyFill="1" applyBorder="1" applyProtection="1"/>
    <xf numFmtId="0" fontId="12" fillId="9" borderId="18" xfId="29" applyFont="1" applyFill="1" applyBorder="1" applyProtection="1"/>
    <xf numFmtId="0" fontId="16" fillId="9" borderId="0" xfId="29" applyFont="1" applyFill="1" applyBorder="1" applyAlignment="1" applyProtection="1">
      <alignment horizontal="center"/>
    </xf>
    <xf numFmtId="0" fontId="16" fillId="9" borderId="0" xfId="29" applyFont="1" applyFill="1" applyBorder="1" applyAlignment="1" applyProtection="1">
      <alignment horizontal="centerContinuous"/>
    </xf>
    <xf numFmtId="0" fontId="17" fillId="9" borderId="0" xfId="29" applyFont="1" applyFill="1" applyBorder="1" applyAlignment="1" applyProtection="1">
      <alignment horizontal="centerContinuous"/>
    </xf>
    <xf numFmtId="0" fontId="12" fillId="9" borderId="11" xfId="29" applyFont="1" applyFill="1" applyBorder="1" applyProtection="1"/>
    <xf numFmtId="0" fontId="18" fillId="9" borderId="2" xfId="29" applyFont="1" applyFill="1" applyBorder="1" applyAlignment="1" applyProtection="1">
      <alignment horizontal="center"/>
    </xf>
    <xf numFmtId="0" fontId="18" fillId="9" borderId="0" xfId="29" applyFont="1" applyFill="1" applyBorder="1" applyAlignment="1" applyProtection="1">
      <alignment horizontal="center"/>
    </xf>
    <xf numFmtId="0" fontId="12" fillId="9" borderId="2" xfId="29" applyFont="1" applyFill="1" applyBorder="1" applyAlignment="1" applyProtection="1">
      <alignment horizontal="centerContinuous"/>
    </xf>
    <xf numFmtId="0" fontId="12" fillId="9" borderId="0" xfId="29" applyFont="1" applyFill="1" applyBorder="1" applyAlignment="1" applyProtection="1">
      <alignment horizontal="center"/>
    </xf>
    <xf numFmtId="2" fontId="19" fillId="9" borderId="0" xfId="29" applyNumberFormat="1" applyFont="1" applyFill="1" applyBorder="1" applyAlignment="1" applyProtection="1">
      <alignment horizontal="centerContinuous"/>
    </xf>
    <xf numFmtId="0" fontId="17" fillId="9" borderId="0" xfId="29" applyFont="1" applyFill="1" applyBorder="1" applyAlignment="1" applyProtection="1">
      <alignment horizontal="right"/>
    </xf>
    <xf numFmtId="0" fontId="17" fillId="9" borderId="11" xfId="29" applyFont="1" applyFill="1" applyBorder="1" applyAlignment="1" applyProtection="1">
      <alignment horizontal="center"/>
    </xf>
    <xf numFmtId="0" fontId="17" fillId="9" borderId="0" xfId="29" applyNumberFormat="1" applyFont="1" applyFill="1" applyProtection="1"/>
    <xf numFmtId="167" fontId="12" fillId="9" borderId="0" xfId="29" applyNumberFormat="1" applyFont="1" applyFill="1" applyBorder="1" applyProtection="1"/>
    <xf numFmtId="165" fontId="12" fillId="9" borderId="0" xfId="29" applyNumberFormat="1" applyFont="1" applyFill="1" applyBorder="1" applyAlignment="1" applyProtection="1"/>
    <xf numFmtId="165" fontId="17" fillId="9" borderId="11" xfId="29" applyNumberFormat="1" applyFont="1" applyFill="1" applyBorder="1" applyAlignment="1" applyProtection="1">
      <alignment horizontal="center"/>
    </xf>
    <xf numFmtId="165" fontId="17" fillId="9" borderId="0" xfId="29" applyNumberFormat="1" applyFont="1" applyFill="1" applyBorder="1" applyAlignment="1" applyProtection="1">
      <alignment horizontal="center"/>
    </xf>
    <xf numFmtId="165" fontId="17" fillId="9" borderId="0" xfId="29" applyNumberFormat="1" applyFont="1" applyFill="1" applyProtection="1"/>
    <xf numFmtId="0" fontId="12" fillId="9" borderId="19" xfId="29" applyFont="1" applyFill="1" applyBorder="1" applyProtection="1"/>
    <xf numFmtId="0" fontId="12" fillId="9" borderId="20" xfId="29" applyFont="1" applyFill="1" applyBorder="1" applyProtection="1"/>
    <xf numFmtId="0" fontId="16" fillId="9" borderId="11" xfId="29" applyFont="1" applyFill="1" applyBorder="1" applyAlignment="1" applyProtection="1"/>
    <xf numFmtId="0" fontId="16" fillId="9" borderId="11" xfId="29" applyFont="1" applyFill="1" applyBorder="1" applyAlignment="1" applyProtection="1">
      <alignment horizontal="left"/>
    </xf>
    <xf numFmtId="0" fontId="12" fillId="9" borderId="21" xfId="29" applyFont="1" applyFill="1" applyBorder="1" applyProtection="1"/>
    <xf numFmtId="0" fontId="12" fillId="9" borderId="22" xfId="29" applyFont="1" applyFill="1" applyBorder="1" applyProtection="1"/>
    <xf numFmtId="0" fontId="12" fillId="9" borderId="22" xfId="29" applyFont="1" applyFill="1" applyBorder="1" applyAlignment="1" applyProtection="1">
      <alignment horizontal="center"/>
    </xf>
    <xf numFmtId="0" fontId="12" fillId="9" borderId="23" xfId="29" applyFont="1" applyFill="1" applyBorder="1" applyAlignment="1" applyProtection="1">
      <alignment horizontal="center"/>
    </xf>
    <xf numFmtId="0" fontId="12" fillId="9" borderId="22" xfId="29" applyFont="1" applyFill="1" applyBorder="1" applyAlignment="1" applyProtection="1">
      <alignment horizontal="centerContinuous"/>
    </xf>
    <xf numFmtId="164" fontId="16" fillId="9" borderId="22" xfId="29" applyNumberFormat="1" applyFont="1" applyFill="1" applyBorder="1" applyAlignment="1" applyProtection="1">
      <alignment horizontal="center"/>
    </xf>
    <xf numFmtId="164" fontId="16" fillId="9" borderId="24" xfId="29" applyNumberFormat="1" applyFont="1" applyFill="1" applyBorder="1" applyAlignment="1" applyProtection="1">
      <alignment horizontal="center"/>
    </xf>
    <xf numFmtId="0" fontId="12" fillId="0" borderId="0" xfId="29" applyFont="1" applyProtection="1"/>
    <xf numFmtId="0" fontId="12" fillId="9" borderId="24" xfId="29" applyFont="1" applyFill="1" applyBorder="1" applyProtection="1"/>
    <xf numFmtId="0" fontId="10" fillId="11" borderId="20" xfId="29" applyFont="1" applyFill="1" applyBorder="1" applyProtection="1"/>
    <xf numFmtId="0" fontId="22" fillId="9" borderId="0" xfId="29" applyFont="1" applyFill="1" applyBorder="1" applyProtection="1"/>
    <xf numFmtId="2" fontId="17" fillId="9" borderId="0" xfId="20" applyNumberFormat="1" applyFont="1" applyFill="1" applyBorder="1" applyAlignment="1" applyProtection="1">
      <alignment horizontal="center"/>
    </xf>
    <xf numFmtId="2" fontId="17" fillId="9" borderId="0" xfId="29" applyNumberFormat="1" applyFont="1" applyFill="1" applyBorder="1" applyProtection="1"/>
    <xf numFmtId="0" fontId="17" fillId="9" borderId="0" xfId="29" applyFont="1" applyFill="1" applyBorder="1" applyAlignment="1" applyProtection="1">
      <alignment horizontal="center" vertical="top"/>
    </xf>
    <xf numFmtId="0" fontId="17" fillId="9" borderId="0" xfId="29" applyFont="1" applyFill="1" applyBorder="1" applyAlignment="1" applyProtection="1">
      <alignment vertical="top"/>
    </xf>
    <xf numFmtId="166" fontId="14" fillId="9" borderId="22" xfId="29" applyNumberFormat="1" applyFont="1" applyFill="1" applyBorder="1" applyProtection="1"/>
    <xf numFmtId="166" fontId="14" fillId="9" borderId="0" xfId="29" applyNumberFormat="1" applyFont="1" applyFill="1" applyBorder="1" applyProtection="1"/>
    <xf numFmtId="166" fontId="14" fillId="9" borderId="24" xfId="29" applyNumberFormat="1" applyFont="1" applyFill="1" applyBorder="1" applyProtection="1"/>
    <xf numFmtId="0" fontId="17" fillId="9" borderId="2" xfId="29" applyFont="1" applyFill="1" applyBorder="1" applyProtection="1"/>
    <xf numFmtId="2" fontId="17" fillId="9" borderId="2" xfId="29" applyNumberFormat="1" applyFont="1" applyFill="1" applyBorder="1" applyProtection="1"/>
    <xf numFmtId="2" fontId="17" fillId="9" borderId="18" xfId="29" applyNumberFormat="1" applyFont="1" applyFill="1" applyBorder="1" applyProtection="1"/>
    <xf numFmtId="0" fontId="17" fillId="9" borderId="22" xfId="29" applyFont="1" applyFill="1" applyBorder="1" applyProtection="1"/>
    <xf numFmtId="0" fontId="17" fillId="9" borderId="0" xfId="29" applyFont="1" applyFill="1" applyProtection="1"/>
    <xf numFmtId="2" fontId="17" fillId="9" borderId="0" xfId="29" applyNumberFormat="1" applyFont="1" applyFill="1" applyProtection="1"/>
    <xf numFmtId="0" fontId="17" fillId="9" borderId="14" xfId="29" applyFont="1" applyFill="1" applyBorder="1" applyProtection="1"/>
    <xf numFmtId="2" fontId="17" fillId="9" borderId="14" xfId="29" applyNumberFormat="1" applyFont="1" applyFill="1" applyBorder="1" applyProtection="1"/>
    <xf numFmtId="2" fontId="17" fillId="9" borderId="15" xfId="29" applyNumberFormat="1" applyFont="1" applyFill="1" applyBorder="1" applyProtection="1"/>
    <xf numFmtId="0" fontId="10" fillId="11" borderId="25" xfId="29" applyFont="1" applyFill="1" applyBorder="1" applyProtection="1"/>
    <xf numFmtId="2" fontId="17" fillId="9" borderId="11" xfId="29" applyNumberFormat="1" applyFont="1" applyFill="1" applyBorder="1" applyProtection="1"/>
    <xf numFmtId="0" fontId="17" fillId="9" borderId="0" xfId="29" applyFont="1" applyFill="1" applyBorder="1" applyAlignment="1" applyProtection="1">
      <alignment horizontal="left"/>
    </xf>
    <xf numFmtId="2" fontId="19" fillId="9" borderId="0" xfId="20" applyNumberFormat="1" applyFont="1" applyFill="1" applyBorder="1" applyAlignment="1" applyProtection="1">
      <alignment horizontal="center"/>
    </xf>
    <xf numFmtId="0" fontId="17" fillId="9" borderId="0" xfId="29" applyFont="1" applyFill="1" applyBorder="1" applyAlignment="1" applyProtection="1">
      <alignment horizontal="left" vertical="top"/>
    </xf>
    <xf numFmtId="0" fontId="17" fillId="11" borderId="20" xfId="29" applyFont="1" applyFill="1" applyBorder="1" applyProtection="1"/>
    <xf numFmtId="2" fontId="22" fillId="9" borderId="0" xfId="20" applyNumberFormat="1" applyFont="1" applyFill="1" applyBorder="1" applyAlignment="1" applyProtection="1">
      <alignment horizontal="center" vertical="top"/>
    </xf>
    <xf numFmtId="0" fontId="16" fillId="9" borderId="0" xfId="29" applyFont="1" applyFill="1" applyBorder="1" applyAlignment="1" applyProtection="1">
      <alignment vertical="top"/>
    </xf>
    <xf numFmtId="0" fontId="12" fillId="9" borderId="0" xfId="29" applyFont="1" applyFill="1" applyBorder="1" applyAlignment="1" applyProtection="1">
      <alignment vertical="top"/>
    </xf>
    <xf numFmtId="0" fontId="17" fillId="9" borderId="0" xfId="29" applyFont="1" applyFill="1" applyBorder="1" applyAlignment="1" applyProtection="1">
      <alignment horizontal="right" vertical="top"/>
    </xf>
    <xf numFmtId="0" fontId="10" fillId="11" borderId="26" xfId="29" applyFont="1" applyFill="1" applyBorder="1" applyProtection="1"/>
    <xf numFmtId="0" fontId="17" fillId="9" borderId="18" xfId="29" applyFont="1" applyFill="1" applyBorder="1" applyProtection="1"/>
    <xf numFmtId="0" fontId="20" fillId="9" borderId="0" xfId="28" applyFont="1" applyFill="1" applyBorder="1" applyProtection="1"/>
    <xf numFmtId="0" fontId="14" fillId="9" borderId="0" xfId="28" applyFont="1" applyFill="1" applyBorder="1" applyProtection="1"/>
    <xf numFmtId="0" fontId="17" fillId="9" borderId="11" xfId="29" applyFont="1" applyFill="1" applyBorder="1" applyProtection="1"/>
    <xf numFmtId="0" fontId="19" fillId="9" borderId="0" xfId="29" applyFont="1" applyFill="1" applyBorder="1" applyAlignment="1" applyProtection="1">
      <alignment vertical="top"/>
    </xf>
    <xf numFmtId="0" fontId="12" fillId="9" borderId="27" xfId="29" applyFont="1" applyFill="1" applyBorder="1" applyProtection="1"/>
    <xf numFmtId="0" fontId="17" fillId="9" borderId="27" xfId="29" applyFont="1" applyFill="1" applyBorder="1" applyProtection="1"/>
    <xf numFmtId="0" fontId="17" fillId="9" borderId="28" xfId="29" applyFont="1" applyFill="1" applyBorder="1" applyProtection="1"/>
    <xf numFmtId="0" fontId="12" fillId="9" borderId="29" xfId="29" applyFont="1" applyFill="1" applyBorder="1" applyProtection="1"/>
    <xf numFmtId="0" fontId="12" fillId="9" borderId="30" xfId="29" applyFont="1" applyFill="1" applyBorder="1" applyProtection="1"/>
    <xf numFmtId="166" fontId="14" fillId="9" borderId="24" xfId="29" applyNumberFormat="1" applyFont="1" applyFill="1" applyBorder="1" applyAlignment="1" applyProtection="1">
      <alignment horizontal="right"/>
    </xf>
    <xf numFmtId="0" fontId="12" fillId="9" borderId="31" xfId="29" applyFont="1" applyFill="1" applyBorder="1" applyProtection="1"/>
    <xf numFmtId="0" fontId="12" fillId="9" borderId="28" xfId="29" applyFont="1" applyFill="1" applyBorder="1" applyProtection="1"/>
    <xf numFmtId="0" fontId="12" fillId="9" borderId="32" xfId="29" applyFont="1" applyFill="1" applyBorder="1" applyProtection="1"/>
    <xf numFmtId="0" fontId="21" fillId="9" borderId="0" xfId="29" applyFont="1" applyFill="1" applyBorder="1" applyProtection="1"/>
    <xf numFmtId="0" fontId="24" fillId="9" borderId="0" xfId="29" applyFont="1" applyFill="1" applyProtection="1"/>
    <xf numFmtId="0" fontId="24" fillId="9" borderId="0" xfId="29" applyFont="1" applyFill="1" applyBorder="1" applyProtection="1"/>
    <xf numFmtId="49" fontId="12" fillId="9" borderId="0" xfId="29" applyNumberFormat="1" applyFont="1" applyFill="1" applyAlignment="1" applyProtection="1">
      <alignment horizontal="left"/>
    </xf>
    <xf numFmtId="0" fontId="24" fillId="0" borderId="0" xfId="29" applyFont="1" applyBorder="1" applyProtection="1"/>
    <xf numFmtId="0" fontId="24" fillId="0" borderId="0" xfId="29" applyFont="1" applyProtection="1"/>
    <xf numFmtId="0" fontId="12" fillId="0" borderId="0" xfId="29" applyFont="1" applyBorder="1" applyProtection="1"/>
    <xf numFmtId="0" fontId="12" fillId="0" borderId="0" xfId="30" applyFont="1" applyProtection="1"/>
    <xf numFmtId="0" fontId="27" fillId="9" borderId="0" xfId="30" applyFont="1" applyFill="1" applyAlignment="1" applyProtection="1">
      <alignment horizontal="center"/>
    </xf>
    <xf numFmtId="0" fontId="28" fillId="9" borderId="0" xfId="30" applyFont="1" applyFill="1" applyProtection="1"/>
    <xf numFmtId="0" fontId="28" fillId="0" borderId="0" xfId="30" applyFont="1" applyProtection="1"/>
    <xf numFmtId="0" fontId="46" fillId="11" borderId="1" xfId="30" applyFont="1" applyFill="1" applyBorder="1" applyProtection="1"/>
    <xf numFmtId="0" fontId="45" fillId="11" borderId="12" xfId="30" applyFont="1" applyFill="1" applyBorder="1" applyProtection="1"/>
    <xf numFmtId="0" fontId="45" fillId="11" borderId="10" xfId="30" applyFont="1" applyFill="1" applyBorder="1" applyAlignment="1" applyProtection="1">
      <alignment horizontal="center"/>
    </xf>
    <xf numFmtId="0" fontId="45" fillId="11" borderId="4" xfId="30" applyFont="1" applyFill="1" applyBorder="1" applyAlignment="1" applyProtection="1">
      <alignment horizontal="center"/>
    </xf>
    <xf numFmtId="0" fontId="45" fillId="11" borderId="0" xfId="30" applyFont="1" applyFill="1" applyBorder="1" applyAlignment="1" applyProtection="1">
      <alignment horizontal="center"/>
    </xf>
    <xf numFmtId="0" fontId="12" fillId="9" borderId="4" xfId="30" applyFont="1" applyFill="1" applyBorder="1" applyAlignment="1" applyProtection="1">
      <alignment horizontal="center"/>
    </xf>
    <xf numFmtId="165" fontId="12" fillId="9" borderId="4" xfId="30" applyNumberFormat="1" applyFont="1" applyFill="1" applyBorder="1" applyProtection="1"/>
    <xf numFmtId="165" fontId="12" fillId="9" borderId="0" xfId="30" applyNumberFormat="1" applyFont="1" applyFill="1" applyProtection="1"/>
    <xf numFmtId="2" fontId="12" fillId="9" borderId="4" xfId="30" applyNumberFormat="1" applyFont="1" applyFill="1" applyBorder="1" applyProtection="1"/>
    <xf numFmtId="2" fontId="12" fillId="9" borderId="0" xfId="30" applyNumberFormat="1" applyFont="1" applyFill="1" applyProtection="1"/>
    <xf numFmtId="2" fontId="12" fillId="9" borderId="3" xfId="30" applyNumberFormat="1" applyFont="1" applyFill="1" applyBorder="1" applyProtection="1"/>
    <xf numFmtId="0" fontId="12" fillId="0" borderId="3" xfId="30" applyFont="1" applyBorder="1" applyProtection="1"/>
    <xf numFmtId="0" fontId="12" fillId="0" borderId="0" xfId="30" applyFont="1" applyBorder="1" applyProtection="1"/>
    <xf numFmtId="0" fontId="12" fillId="9" borderId="0" xfId="32" applyFont="1" applyFill="1" applyProtection="1"/>
    <xf numFmtId="0" fontId="12" fillId="9" borderId="0" xfId="32" applyFont="1" applyFill="1" applyAlignment="1" applyProtection="1">
      <alignment horizontal="center"/>
    </xf>
    <xf numFmtId="0" fontId="32" fillId="9" borderId="0" xfId="32" applyFont="1" applyFill="1" applyProtection="1"/>
    <xf numFmtId="0" fontId="32" fillId="9" borderId="0" xfId="32" applyFont="1" applyFill="1" applyBorder="1" applyProtection="1"/>
    <xf numFmtId="0" fontId="32" fillId="9" borderId="3" xfId="32" applyFont="1" applyFill="1" applyBorder="1" applyProtection="1"/>
    <xf numFmtId="0" fontId="32" fillId="9" borderId="33" xfId="32" applyFont="1" applyFill="1" applyBorder="1" applyProtection="1"/>
    <xf numFmtId="0" fontId="32" fillId="9" borderId="4" xfId="32" applyFont="1" applyFill="1" applyBorder="1" applyProtection="1"/>
    <xf numFmtId="0" fontId="32" fillId="9" borderId="5" xfId="32" applyFont="1" applyFill="1" applyBorder="1" applyProtection="1"/>
    <xf numFmtId="0" fontId="32" fillId="9" borderId="9" xfId="32" applyFont="1" applyFill="1" applyBorder="1" applyProtection="1"/>
    <xf numFmtId="0" fontId="49" fillId="11" borderId="1" xfId="32" applyFont="1" applyFill="1" applyBorder="1" applyAlignment="1" applyProtection="1">
      <alignment horizontal="center"/>
    </xf>
    <xf numFmtId="0" fontId="15" fillId="9" borderId="6" xfId="32" applyFont="1" applyFill="1" applyBorder="1" applyAlignment="1" applyProtection="1">
      <alignment horizontal="center"/>
    </xf>
    <xf numFmtId="0" fontId="15" fillId="9" borderId="0" xfId="32" applyFont="1" applyFill="1" applyBorder="1" applyAlignment="1" applyProtection="1">
      <alignment horizontal="centerContinuous"/>
    </xf>
    <xf numFmtId="0" fontId="32" fillId="9" borderId="0" xfId="32" applyFont="1" applyFill="1" applyBorder="1" applyAlignment="1" applyProtection="1">
      <alignment horizontal="center"/>
    </xf>
    <xf numFmtId="0" fontId="32" fillId="9" borderId="8" xfId="32" applyFont="1" applyFill="1" applyBorder="1" applyProtection="1"/>
    <xf numFmtId="0" fontId="17" fillId="9" borderId="0" xfId="32" applyFont="1" applyFill="1" applyBorder="1" applyAlignment="1" applyProtection="1">
      <alignment horizontal="right" vertical="center"/>
    </xf>
    <xf numFmtId="0" fontId="32" fillId="9" borderId="4" xfId="32" applyFont="1" applyFill="1" applyBorder="1" applyAlignment="1" applyProtection="1">
      <alignment horizontal="center"/>
    </xf>
    <xf numFmtId="0" fontId="12" fillId="0" borderId="0" xfId="32" applyFont="1" applyProtection="1"/>
    <xf numFmtId="0" fontId="49" fillId="11" borderId="33" xfId="32" applyFont="1" applyFill="1" applyBorder="1" applyAlignment="1" applyProtection="1">
      <alignment horizontal="center"/>
    </xf>
    <xf numFmtId="0" fontId="15" fillId="9" borderId="34" xfId="32" applyFont="1" applyFill="1" applyBorder="1" applyProtection="1"/>
    <xf numFmtId="167" fontId="33" fillId="9" borderId="0" xfId="32" applyNumberFormat="1" applyFont="1" applyFill="1" applyBorder="1" applyAlignment="1" applyProtection="1">
      <alignment horizontal="center"/>
    </xf>
    <xf numFmtId="2" fontId="33" fillId="9" borderId="0" xfId="32" applyNumberFormat="1" applyFont="1" applyFill="1" applyBorder="1" applyAlignment="1" applyProtection="1">
      <alignment horizontal="centerContinuous"/>
    </xf>
    <xf numFmtId="0" fontId="17" fillId="9" borderId="0" xfId="32" applyFont="1" applyFill="1" applyBorder="1" applyAlignment="1" applyProtection="1">
      <alignment horizontal="right"/>
    </xf>
    <xf numFmtId="0" fontId="15" fillId="9" borderId="8" xfId="32" applyFont="1" applyFill="1" applyBorder="1" applyProtection="1"/>
    <xf numFmtId="0" fontId="49" fillId="11" borderId="35" xfId="32" applyFont="1" applyFill="1" applyBorder="1" applyAlignment="1" applyProtection="1">
      <alignment horizontal="center"/>
    </xf>
    <xf numFmtId="0" fontId="49" fillId="11" borderId="36" xfId="32" applyFont="1" applyFill="1" applyBorder="1" applyAlignment="1" applyProtection="1">
      <alignment horizontal="center"/>
    </xf>
    <xf numFmtId="0" fontId="32" fillId="9" borderId="37" xfId="32" applyFont="1" applyFill="1" applyBorder="1" applyProtection="1"/>
    <xf numFmtId="0" fontId="32" fillId="9" borderId="0" xfId="32" applyFont="1" applyFill="1" applyAlignment="1" applyProtection="1">
      <alignment horizontal="centerContinuous"/>
    </xf>
    <xf numFmtId="0" fontId="32" fillId="9" borderId="38" xfId="32" applyFont="1" applyFill="1" applyBorder="1" applyProtection="1"/>
    <xf numFmtId="0" fontId="32" fillId="9" borderId="39" xfId="32" applyFont="1" applyFill="1" applyBorder="1" applyAlignment="1" applyProtection="1">
      <alignment horizontal="center"/>
    </xf>
    <xf numFmtId="164" fontId="15" fillId="9" borderId="38" xfId="32" applyNumberFormat="1" applyFont="1" applyFill="1" applyBorder="1" applyAlignment="1" applyProtection="1">
      <alignment horizontal="center"/>
    </xf>
    <xf numFmtId="0" fontId="32" fillId="9" borderId="40" xfId="32" applyFont="1" applyFill="1" applyBorder="1" applyProtection="1"/>
    <xf numFmtId="0" fontId="32" fillId="9" borderId="34" xfId="32" applyFont="1" applyFill="1" applyBorder="1" applyProtection="1"/>
    <xf numFmtId="4" fontId="32" fillId="9" borderId="0" xfId="32" applyNumberFormat="1" applyFont="1" applyFill="1" applyBorder="1" applyProtection="1"/>
    <xf numFmtId="4" fontId="32" fillId="9" borderId="0" xfId="22" applyNumberFormat="1" applyFont="1" applyFill="1" applyBorder="1" applyAlignment="1" applyProtection="1">
      <alignment horizontal="center"/>
    </xf>
    <xf numFmtId="0" fontId="32" fillId="9" borderId="9" xfId="32" applyFont="1" applyFill="1" applyBorder="1" applyAlignment="1" applyProtection="1">
      <alignment horizontal="right"/>
    </xf>
    <xf numFmtId="0" fontId="34" fillId="9" borderId="0" xfId="32" applyFont="1" applyFill="1" applyBorder="1" applyProtection="1"/>
    <xf numFmtId="164" fontId="32" fillId="9" borderId="38" xfId="22" applyFont="1" applyFill="1" applyBorder="1" applyProtection="1"/>
    <xf numFmtId="4" fontId="32" fillId="9" borderId="3" xfId="32" applyNumberFormat="1" applyFont="1" applyFill="1" applyBorder="1" applyProtection="1"/>
    <xf numFmtId="4" fontId="32" fillId="9" borderId="0" xfId="32" applyNumberFormat="1" applyFont="1" applyFill="1" applyProtection="1"/>
    <xf numFmtId="0" fontId="33" fillId="9" borderId="0" xfId="32" applyFont="1" applyFill="1" applyBorder="1" applyProtection="1"/>
    <xf numFmtId="4" fontId="33" fillId="9" borderId="0" xfId="22" applyNumberFormat="1" applyFont="1" applyFill="1" applyBorder="1" applyAlignment="1" applyProtection="1">
      <alignment horizontal="center"/>
    </xf>
    <xf numFmtId="4" fontId="34" fillId="9" borderId="0" xfId="22" applyNumberFormat="1" applyFont="1" applyFill="1" applyBorder="1" applyAlignment="1" applyProtection="1">
      <alignment horizontal="center"/>
    </xf>
    <xf numFmtId="166" fontId="15" fillId="9" borderId="38" xfId="32" applyNumberFormat="1" applyFont="1" applyFill="1" applyBorder="1" applyProtection="1"/>
    <xf numFmtId="0" fontId="32" fillId="9" borderId="41" xfId="32" applyFont="1" applyFill="1" applyBorder="1" applyProtection="1"/>
    <xf numFmtId="0" fontId="32" fillId="9" borderId="42" xfId="32" applyFont="1" applyFill="1" applyBorder="1" applyProtection="1"/>
    <xf numFmtId="0" fontId="32" fillId="9" borderId="0" xfId="32" applyFont="1" applyFill="1" applyAlignment="1" applyProtection="1">
      <alignment horizontal="center"/>
    </xf>
    <xf numFmtId="0" fontId="32" fillId="0" borderId="0" xfId="32" applyFont="1" applyProtection="1"/>
    <xf numFmtId="0" fontId="24" fillId="0" borderId="0" xfId="32" applyFont="1" applyProtection="1"/>
    <xf numFmtId="0" fontId="24" fillId="9" borderId="0" xfId="32" applyFont="1" applyFill="1" applyProtection="1"/>
    <xf numFmtId="164" fontId="32" fillId="10" borderId="43" xfId="22" applyFont="1" applyFill="1" applyBorder="1" applyProtection="1">
      <protection locked="0"/>
    </xf>
    <xf numFmtId="166" fontId="15" fillId="10" borderId="44" xfId="32" applyNumberFormat="1" applyFont="1" applyFill="1" applyBorder="1" applyProtection="1">
      <protection locked="0"/>
    </xf>
    <xf numFmtId="0" fontId="12" fillId="9" borderId="0" xfId="31" applyFont="1" applyFill="1" applyProtection="1"/>
    <xf numFmtId="0" fontId="12" fillId="0" borderId="0" xfId="31" applyFont="1" applyProtection="1"/>
    <xf numFmtId="0" fontId="12" fillId="9" borderId="3" xfId="31" applyFont="1" applyFill="1" applyBorder="1" applyProtection="1"/>
    <xf numFmtId="0" fontId="12" fillId="9" borderId="45" xfId="31" applyFont="1" applyFill="1" applyBorder="1" applyProtection="1"/>
    <xf numFmtId="0" fontId="12" fillId="9" borderId="0" xfId="31" applyFont="1" applyFill="1" applyBorder="1" applyProtection="1"/>
    <xf numFmtId="0" fontId="12" fillId="9" borderId="4" xfId="31" applyFont="1" applyFill="1" applyBorder="1" applyProtection="1"/>
    <xf numFmtId="0" fontId="18" fillId="9" borderId="0" xfId="31" applyFont="1" applyFill="1" applyBorder="1" applyProtection="1"/>
    <xf numFmtId="0" fontId="12" fillId="9" borderId="46" xfId="31" applyFont="1" applyFill="1" applyBorder="1" applyProtection="1"/>
    <xf numFmtId="0" fontId="12" fillId="9" borderId="5" xfId="31" applyFont="1" applyFill="1" applyBorder="1" applyProtection="1"/>
    <xf numFmtId="0" fontId="17" fillId="9" borderId="0" xfId="31" applyFont="1" applyFill="1" applyProtection="1"/>
    <xf numFmtId="0" fontId="18" fillId="9" borderId="6" xfId="31" applyFont="1" applyFill="1" applyBorder="1" applyAlignment="1" applyProtection="1">
      <alignment horizontal="center"/>
    </xf>
    <xf numFmtId="0" fontId="18" fillId="9" borderId="0" xfId="31" applyFont="1" applyFill="1" applyBorder="1" applyAlignment="1" applyProtection="1">
      <alignment horizontal="centerContinuous"/>
    </xf>
    <xf numFmtId="0" fontId="12" fillId="9" borderId="6" xfId="31" applyFont="1" applyFill="1" applyBorder="1" applyAlignment="1" applyProtection="1">
      <alignment horizontal="centerContinuous"/>
    </xf>
    <xf numFmtId="0" fontId="12" fillId="9" borderId="47" xfId="31" applyFont="1" applyFill="1" applyBorder="1" applyProtection="1"/>
    <xf numFmtId="0" fontId="12" fillId="9" borderId="0" xfId="31" applyFont="1" applyFill="1" applyBorder="1" applyAlignment="1" applyProtection="1">
      <alignment horizontal="center"/>
    </xf>
    <xf numFmtId="0" fontId="46" fillId="11" borderId="1" xfId="31" applyFont="1" applyFill="1" applyBorder="1" applyProtection="1"/>
    <xf numFmtId="0" fontId="17" fillId="9" borderId="0" xfId="31" applyFont="1" applyFill="1" applyBorder="1" applyAlignment="1" applyProtection="1">
      <alignment horizontal="right"/>
    </xf>
    <xf numFmtId="0" fontId="46" fillId="11" borderId="35" xfId="31" applyFont="1" applyFill="1" applyBorder="1" applyProtection="1"/>
    <xf numFmtId="0" fontId="18" fillId="9" borderId="0" xfId="31" applyFont="1" applyFill="1" applyBorder="1" applyAlignment="1" applyProtection="1"/>
    <xf numFmtId="0" fontId="46" fillId="11" borderId="36" xfId="31" applyFont="1" applyFill="1" applyBorder="1" applyProtection="1"/>
    <xf numFmtId="0" fontId="18" fillId="9" borderId="0" xfId="31" applyFont="1" applyFill="1" applyBorder="1" applyAlignment="1" applyProtection="1">
      <alignment horizontal="left"/>
    </xf>
    <xf numFmtId="0" fontId="12" fillId="9" borderId="0" xfId="31" applyFont="1" applyFill="1" applyAlignment="1" applyProtection="1">
      <alignment horizontal="centerContinuous"/>
    </xf>
    <xf numFmtId="0" fontId="12" fillId="9" borderId="48" xfId="31" applyFont="1" applyFill="1" applyBorder="1" applyAlignment="1" applyProtection="1">
      <alignment horizontal="center"/>
    </xf>
    <xf numFmtId="0" fontId="50" fillId="11" borderId="33" xfId="31" applyFont="1" applyFill="1" applyBorder="1" applyProtection="1"/>
    <xf numFmtId="0" fontId="45" fillId="11" borderId="6" xfId="31" applyFont="1" applyFill="1" applyBorder="1" applyAlignment="1" applyProtection="1">
      <alignment horizontal="centerContinuous"/>
    </xf>
    <xf numFmtId="0" fontId="45" fillId="11" borderId="47" xfId="31" applyFont="1" applyFill="1" applyBorder="1" applyAlignment="1" applyProtection="1">
      <alignment horizontal="centerContinuous"/>
    </xf>
    <xf numFmtId="164" fontId="14" fillId="9" borderId="49" xfId="31" applyNumberFormat="1" applyFont="1" applyFill="1" applyBorder="1" applyAlignment="1" applyProtection="1">
      <alignment horizontal="center"/>
    </xf>
    <xf numFmtId="0" fontId="12" fillId="9" borderId="49" xfId="31" applyFont="1" applyFill="1" applyBorder="1" applyProtection="1"/>
    <xf numFmtId="0" fontId="17" fillId="9" borderId="0" xfId="31" applyFont="1" applyFill="1" applyBorder="1" applyProtection="1"/>
    <xf numFmtId="0" fontId="17" fillId="9" borderId="0" xfId="31" applyFont="1" applyFill="1" applyBorder="1" applyAlignment="1" applyProtection="1">
      <alignment horizontal="center"/>
    </xf>
    <xf numFmtId="0" fontId="17" fillId="9" borderId="45" xfId="31" applyFont="1" applyFill="1" applyBorder="1" applyProtection="1"/>
    <xf numFmtId="0" fontId="22" fillId="9" borderId="0" xfId="31" applyFont="1" applyFill="1" applyBorder="1" applyProtection="1"/>
    <xf numFmtId="0" fontId="17" fillId="9" borderId="46" xfId="31" applyFont="1" applyFill="1" applyBorder="1" applyProtection="1"/>
    <xf numFmtId="0" fontId="17" fillId="9" borderId="3" xfId="31" applyFont="1" applyFill="1" applyBorder="1" applyProtection="1"/>
    <xf numFmtId="0" fontId="12" fillId="9" borderId="50" xfId="31" applyFont="1" applyFill="1" applyBorder="1" applyProtection="1"/>
    <xf numFmtId="0" fontId="17" fillId="9" borderId="0" xfId="31" applyFont="1" applyFill="1" applyAlignment="1" applyProtection="1">
      <alignment horizontal="center"/>
    </xf>
    <xf numFmtId="0" fontId="17" fillId="9" borderId="0" xfId="31" applyFont="1" applyFill="1" applyAlignment="1" applyProtection="1">
      <alignment horizontal="centerContinuous"/>
    </xf>
    <xf numFmtId="0" fontId="24" fillId="9" borderId="0" xfId="33" applyFont="1" applyFill="1" applyProtection="1"/>
    <xf numFmtId="0" fontId="12" fillId="9" borderId="0" xfId="33" applyFont="1" applyFill="1" applyProtection="1"/>
    <xf numFmtId="0" fontId="12" fillId="9" borderId="34" xfId="33" applyFont="1" applyFill="1" applyBorder="1" applyProtection="1"/>
    <xf numFmtId="0" fontId="12" fillId="9" borderId="10" xfId="33" applyFont="1" applyFill="1" applyBorder="1" applyProtection="1"/>
    <xf numFmtId="0" fontId="12" fillId="9" borderId="12" xfId="33" applyFont="1" applyFill="1" applyBorder="1" applyProtection="1"/>
    <xf numFmtId="0" fontId="12" fillId="0" borderId="0" xfId="33" applyFont="1" applyProtection="1"/>
    <xf numFmtId="0" fontId="12" fillId="9" borderId="8" xfId="33" applyFont="1" applyFill="1" applyBorder="1" applyProtection="1"/>
    <xf numFmtId="0" fontId="12" fillId="9" borderId="3" xfId="33" applyFont="1" applyFill="1" applyBorder="1" applyProtection="1"/>
    <xf numFmtId="0" fontId="12" fillId="9" borderId="5" xfId="33" applyFont="1" applyFill="1" applyBorder="1" applyProtection="1"/>
    <xf numFmtId="0" fontId="12" fillId="9" borderId="45" xfId="33" applyFont="1" applyFill="1" applyBorder="1" applyProtection="1"/>
    <xf numFmtId="0" fontId="12" fillId="9" borderId="0" xfId="33" applyFont="1" applyFill="1" applyBorder="1" applyProtection="1"/>
    <xf numFmtId="0" fontId="12" fillId="9" borderId="47" xfId="33" applyFont="1" applyFill="1" applyBorder="1" applyProtection="1"/>
    <xf numFmtId="0" fontId="18" fillId="9" borderId="6" xfId="33" applyFont="1" applyFill="1" applyBorder="1" applyAlignment="1" applyProtection="1">
      <alignment horizontal="center"/>
    </xf>
    <xf numFmtId="0" fontId="18" fillId="9" borderId="0" xfId="33" applyFont="1" applyFill="1" applyBorder="1" applyAlignment="1" applyProtection="1">
      <alignment horizontal="centerContinuous"/>
    </xf>
    <xf numFmtId="0" fontId="12" fillId="9" borderId="6" xfId="33" applyFont="1" applyFill="1" applyBorder="1" applyAlignment="1" applyProtection="1">
      <alignment horizontal="centerContinuous"/>
    </xf>
    <xf numFmtId="0" fontId="12" fillId="9" borderId="0" xfId="33" applyFont="1" applyFill="1" applyBorder="1" applyAlignment="1" applyProtection="1">
      <alignment horizontal="center"/>
    </xf>
    <xf numFmtId="0" fontId="12" fillId="9" borderId="4" xfId="33" applyFont="1" applyFill="1" applyBorder="1" applyProtection="1"/>
    <xf numFmtId="0" fontId="46" fillId="11" borderId="33" xfId="31" applyFont="1" applyFill="1" applyBorder="1" applyProtection="1"/>
    <xf numFmtId="0" fontId="12" fillId="9" borderId="0" xfId="33" applyFont="1" applyFill="1" applyBorder="1" applyAlignment="1" applyProtection="1">
      <alignment horizontal="right"/>
    </xf>
    <xf numFmtId="0" fontId="18" fillId="9" borderId="45" xfId="33" applyFont="1" applyFill="1" applyBorder="1" applyProtection="1"/>
    <xf numFmtId="167" fontId="23" fillId="9" borderId="0" xfId="33" applyNumberFormat="1" applyFont="1" applyFill="1" applyBorder="1" applyAlignment="1" applyProtection="1">
      <alignment horizontal="center"/>
    </xf>
    <xf numFmtId="2" fontId="23" fillId="9" borderId="0" xfId="33" applyNumberFormat="1" applyFont="1" applyFill="1" applyBorder="1" applyAlignment="1" applyProtection="1">
      <alignment horizontal="centerContinuous"/>
    </xf>
    <xf numFmtId="0" fontId="12" fillId="9" borderId="37" xfId="33" applyFont="1" applyFill="1" applyBorder="1" applyProtection="1"/>
    <xf numFmtId="0" fontId="12" fillId="9" borderId="0" xfId="33" applyFont="1" applyFill="1" applyAlignment="1" applyProtection="1">
      <alignment horizontal="centerContinuous"/>
    </xf>
    <xf numFmtId="0" fontId="12" fillId="9" borderId="38" xfId="33" applyFont="1" applyFill="1" applyBorder="1" applyProtection="1"/>
    <xf numFmtId="0" fontId="12" fillId="9" borderId="38" xfId="33" applyFont="1" applyFill="1" applyBorder="1" applyAlignment="1" applyProtection="1">
      <alignment horizontal="center"/>
    </xf>
    <xf numFmtId="164" fontId="18" fillId="9" borderId="38" xfId="33" applyNumberFormat="1" applyFont="1" applyFill="1" applyBorder="1" applyAlignment="1" applyProtection="1">
      <alignment horizontal="center"/>
    </xf>
    <xf numFmtId="0" fontId="12" fillId="9" borderId="51" xfId="33" applyFont="1" applyFill="1" applyBorder="1" applyProtection="1"/>
    <xf numFmtId="0" fontId="12" fillId="9" borderId="44" xfId="33" applyFont="1" applyFill="1" applyBorder="1" applyProtection="1"/>
    <xf numFmtId="0" fontId="18" fillId="9" borderId="9" xfId="33" applyFont="1" applyFill="1" applyBorder="1" applyProtection="1"/>
    <xf numFmtId="4" fontId="12" fillId="9" borderId="0" xfId="33" applyNumberFormat="1" applyFont="1" applyFill="1" applyBorder="1" applyProtection="1"/>
    <xf numFmtId="0" fontId="12" fillId="9" borderId="9" xfId="33" applyFont="1" applyFill="1" applyBorder="1" applyAlignment="1" applyProtection="1">
      <alignment horizontal="right"/>
    </xf>
    <xf numFmtId="4" fontId="12" fillId="9" borderId="0" xfId="23" applyNumberFormat="1" applyFont="1" applyFill="1" applyBorder="1" applyAlignment="1" applyProtection="1">
      <alignment horizontal="center"/>
    </xf>
    <xf numFmtId="0" fontId="39" fillId="9" borderId="0" xfId="33" applyFont="1" applyFill="1" applyBorder="1" applyProtection="1"/>
    <xf numFmtId="164" fontId="12" fillId="9" borderId="38" xfId="23" applyFont="1" applyFill="1" applyBorder="1" applyProtection="1"/>
    <xf numFmtId="4" fontId="12" fillId="9" borderId="3" xfId="33" applyNumberFormat="1" applyFont="1" applyFill="1" applyBorder="1" applyProtection="1"/>
    <xf numFmtId="0" fontId="12" fillId="9" borderId="40" xfId="33" applyFont="1" applyFill="1" applyBorder="1" applyProtection="1"/>
    <xf numFmtId="4" fontId="12" fillId="9" borderId="10" xfId="33" applyNumberFormat="1" applyFont="1" applyFill="1" applyBorder="1" applyProtection="1"/>
    <xf numFmtId="0" fontId="12" fillId="9" borderId="9" xfId="33" applyFont="1" applyFill="1" applyBorder="1" applyProtection="1"/>
    <xf numFmtId="0" fontId="12" fillId="9" borderId="52" xfId="33" applyFont="1" applyFill="1" applyBorder="1" applyProtection="1"/>
    <xf numFmtId="0" fontId="12" fillId="9" borderId="45" xfId="33" applyFont="1" applyFill="1" applyBorder="1" applyAlignment="1" applyProtection="1">
      <alignment horizontal="right"/>
    </xf>
    <xf numFmtId="4" fontId="23" fillId="9" borderId="0" xfId="23" applyNumberFormat="1" applyFont="1" applyFill="1" applyBorder="1" applyAlignment="1" applyProtection="1">
      <alignment horizontal="center"/>
    </xf>
    <xf numFmtId="0" fontId="12" fillId="9" borderId="9" xfId="33" applyFont="1" applyFill="1" applyBorder="1" applyAlignment="1" applyProtection="1">
      <alignment horizontal="left"/>
    </xf>
    <xf numFmtId="0" fontId="23" fillId="9" borderId="0" xfId="33" applyFont="1" applyFill="1" applyBorder="1" applyProtection="1"/>
    <xf numFmtId="4" fontId="39" fillId="9" borderId="0" xfId="23" applyNumberFormat="1" applyFont="1" applyFill="1" applyBorder="1" applyAlignment="1" applyProtection="1">
      <alignment horizontal="center"/>
    </xf>
    <xf numFmtId="4" fontId="12" fillId="9" borderId="0" xfId="33" applyNumberFormat="1" applyFont="1" applyFill="1" applyBorder="1" applyAlignment="1" applyProtection="1">
      <alignment horizontal="center"/>
    </xf>
    <xf numFmtId="0" fontId="12" fillId="9" borderId="41" xfId="33" applyFont="1" applyFill="1" applyBorder="1" applyProtection="1"/>
    <xf numFmtId="0" fontId="12" fillId="9" borderId="42" xfId="33" applyFont="1" applyFill="1" applyBorder="1" applyProtection="1"/>
    <xf numFmtId="0" fontId="12" fillId="0" borderId="38" xfId="33" applyFont="1" applyBorder="1" applyProtection="1"/>
    <xf numFmtId="0" fontId="12" fillId="0" borderId="0" xfId="33" applyFont="1" applyBorder="1" applyProtection="1"/>
    <xf numFmtId="0" fontId="12" fillId="9" borderId="53" xfId="33" applyFont="1" applyFill="1" applyBorder="1" applyProtection="1"/>
    <xf numFmtId="0" fontId="12" fillId="9" borderId="0" xfId="33" applyFont="1" applyFill="1" applyAlignment="1" applyProtection="1">
      <alignment horizontal="center"/>
    </xf>
    <xf numFmtId="164" fontId="12" fillId="10" borderId="43" xfId="23" applyFont="1" applyFill="1" applyBorder="1" applyProtection="1">
      <protection locked="0"/>
    </xf>
    <xf numFmtId="166" fontId="18" fillId="10" borderId="44" xfId="33" applyNumberFormat="1" applyFont="1" applyFill="1" applyBorder="1" applyProtection="1">
      <protection locked="0"/>
    </xf>
    <xf numFmtId="166" fontId="18" fillId="10" borderId="43" xfId="33" applyNumberFormat="1" applyFont="1" applyFill="1" applyBorder="1" applyAlignment="1" applyProtection="1">
      <alignment horizontal="right"/>
      <protection locked="0"/>
    </xf>
    <xf numFmtId="0" fontId="46" fillId="11" borderId="25" xfId="31" applyFont="1" applyFill="1" applyBorder="1" applyProtection="1"/>
    <xf numFmtId="0" fontId="18" fillId="11" borderId="20" xfId="31" applyFont="1" applyFill="1" applyBorder="1" applyProtection="1"/>
    <xf numFmtId="0" fontId="46" fillId="11" borderId="26" xfId="31" applyFont="1" applyFill="1" applyBorder="1" applyProtection="1"/>
    <xf numFmtId="0" fontId="8" fillId="9" borderId="0" xfId="27" applyFont="1" applyFill="1" applyBorder="1"/>
    <xf numFmtId="168" fontId="17" fillId="9" borderId="0" xfId="21" applyNumberFormat="1" applyFont="1" applyFill="1" applyBorder="1" applyAlignment="1" applyProtection="1">
      <alignment horizontal="center"/>
    </xf>
    <xf numFmtId="7" fontId="14" fillId="10" borderId="54" xfId="31" applyNumberFormat="1" applyFont="1" applyFill="1" applyBorder="1" applyProtection="1">
      <protection locked="0"/>
    </xf>
    <xf numFmtId="0" fontId="46" fillId="11" borderId="1" xfId="31" applyFont="1" applyFill="1" applyBorder="1" applyAlignment="1" applyProtection="1">
      <alignment horizontal="center"/>
    </xf>
    <xf numFmtId="168" fontId="12" fillId="9" borderId="0" xfId="23" applyNumberFormat="1" applyFont="1" applyFill="1" applyBorder="1" applyAlignment="1" applyProtection="1">
      <alignment horizontal="center"/>
    </xf>
    <xf numFmtId="0" fontId="46" fillId="11" borderId="35" xfId="31" applyFont="1" applyFill="1" applyBorder="1" applyAlignment="1" applyProtection="1">
      <alignment horizontal="center"/>
    </xf>
    <xf numFmtId="0" fontId="46" fillId="11" borderId="36" xfId="31" applyFont="1" applyFill="1" applyBorder="1" applyAlignment="1" applyProtection="1">
      <alignment horizontal="center"/>
    </xf>
    <xf numFmtId="168" fontId="32" fillId="9" borderId="0" xfId="22" applyNumberFormat="1" applyFont="1" applyFill="1" applyBorder="1" applyAlignment="1" applyProtection="1">
      <alignment horizontal="center"/>
    </xf>
    <xf numFmtId="3" fontId="12" fillId="10" borderId="0" xfId="30" applyNumberFormat="1" applyFont="1" applyFill="1" applyAlignment="1" applyProtection="1">
      <alignment horizontal="right"/>
      <protection locked="0"/>
    </xf>
    <xf numFmtId="3" fontId="12" fillId="9" borderId="0" xfId="30" applyNumberFormat="1" applyFont="1" applyFill="1" applyProtection="1"/>
    <xf numFmtId="0" fontId="45" fillId="11" borderId="36" xfId="30" applyFont="1" applyFill="1" applyBorder="1" applyProtection="1"/>
    <xf numFmtId="0" fontId="12" fillId="9" borderId="55" xfId="30" applyFont="1" applyFill="1" applyBorder="1" applyProtection="1"/>
    <xf numFmtId="2" fontId="12" fillId="9" borderId="55" xfId="30" applyNumberFormat="1" applyFont="1" applyFill="1" applyBorder="1" applyProtection="1"/>
    <xf numFmtId="0" fontId="12" fillId="9" borderId="35" xfId="30" applyFont="1" applyFill="1" applyBorder="1" applyProtection="1"/>
    <xf numFmtId="2" fontId="12" fillId="9" borderId="56" xfId="30" applyNumberFormat="1" applyFont="1" applyFill="1" applyBorder="1" applyAlignment="1" applyProtection="1">
      <alignment horizontal="right"/>
    </xf>
    <xf numFmtId="0" fontId="12" fillId="9" borderId="36" xfId="30" applyFont="1" applyFill="1" applyBorder="1" applyProtection="1"/>
    <xf numFmtId="0" fontId="12" fillId="9" borderId="5" xfId="30" applyFont="1" applyFill="1" applyBorder="1" applyProtection="1"/>
    <xf numFmtId="0" fontId="47" fillId="11" borderId="0" xfId="30" applyFont="1" applyFill="1" applyBorder="1" applyAlignment="1" applyProtection="1">
      <alignment horizontal="center" vertical="center" wrapText="1"/>
    </xf>
    <xf numFmtId="0" fontId="47" fillId="11" borderId="4" xfId="30" applyFont="1" applyFill="1" applyBorder="1" applyAlignment="1" applyProtection="1">
      <alignment horizontal="center" vertical="center" wrapText="1"/>
    </xf>
    <xf numFmtId="0" fontId="12" fillId="9" borderId="10" xfId="30" applyFont="1" applyFill="1" applyBorder="1" applyProtection="1"/>
    <xf numFmtId="0" fontId="12" fillId="9" borderId="12" xfId="30" applyFont="1" applyFill="1" applyBorder="1" applyProtection="1"/>
    <xf numFmtId="2" fontId="12" fillId="10" borderId="4" xfId="30" applyNumberFormat="1" applyFont="1" applyFill="1" applyBorder="1" applyAlignment="1" applyProtection="1">
      <alignment horizontal="right"/>
      <protection locked="0"/>
    </xf>
    <xf numFmtId="2" fontId="12" fillId="9" borderId="5" xfId="30" applyNumberFormat="1" applyFont="1" applyFill="1" applyBorder="1" applyProtection="1"/>
    <xf numFmtId="0" fontId="12" fillId="9" borderId="34" xfId="30" applyFont="1" applyFill="1" applyBorder="1" applyProtection="1"/>
    <xf numFmtId="168" fontId="12" fillId="9" borderId="3" xfId="30" applyNumberFormat="1" applyFont="1" applyFill="1" applyBorder="1" applyProtection="1"/>
    <xf numFmtId="0" fontId="12" fillId="9" borderId="33" xfId="30" applyFont="1" applyFill="1" applyBorder="1" applyProtection="1"/>
    <xf numFmtId="0" fontId="12" fillId="9" borderId="47" xfId="30" applyFont="1" applyFill="1" applyBorder="1" applyProtection="1"/>
    <xf numFmtId="168" fontId="17" fillId="9" borderId="0" xfId="20" applyNumberFormat="1" applyFont="1" applyFill="1" applyBorder="1" applyAlignment="1" applyProtection="1">
      <alignment horizontal="center"/>
    </xf>
    <xf numFmtId="168" fontId="17" fillId="9" borderId="0" xfId="20" applyNumberFormat="1" applyFont="1" applyFill="1" applyBorder="1" applyAlignment="1" applyProtection="1">
      <alignment horizontal="center" vertical="top"/>
    </xf>
    <xf numFmtId="168" fontId="17" fillId="9" borderId="11" xfId="20" applyNumberFormat="1" applyFont="1" applyFill="1" applyBorder="1" applyAlignment="1" applyProtection="1">
      <alignment horizontal="center" vertical="top"/>
    </xf>
    <xf numFmtId="168" fontId="16" fillId="9" borderId="11" xfId="29" applyNumberFormat="1" applyFont="1" applyFill="1" applyBorder="1" applyAlignment="1" applyProtection="1">
      <alignment horizontal="center"/>
    </xf>
    <xf numFmtId="7" fontId="21" fillId="9" borderId="22" xfId="29" applyNumberFormat="1" applyFont="1" applyFill="1" applyBorder="1" applyProtection="1"/>
    <xf numFmtId="0" fontId="21" fillId="9" borderId="0" xfId="29" applyFont="1" applyFill="1" applyBorder="1" applyAlignment="1" applyProtection="1">
      <alignment horizontal="center"/>
    </xf>
    <xf numFmtId="168" fontId="17" fillId="9" borderId="0" xfId="19" applyNumberFormat="1" applyFont="1" applyFill="1" applyBorder="1" applyAlignment="1" applyProtection="1">
      <alignment horizontal="center"/>
    </xf>
    <xf numFmtId="0" fontId="28" fillId="9" borderId="0" xfId="27" applyFont="1" applyFill="1"/>
    <xf numFmtId="0" fontId="12" fillId="9" borderId="57" xfId="30" applyFont="1" applyFill="1" applyBorder="1" applyProtection="1"/>
    <xf numFmtId="0" fontId="12" fillId="0" borderId="10" xfId="30" applyFont="1" applyBorder="1" applyProtection="1"/>
    <xf numFmtId="0" fontId="12" fillId="9" borderId="58" xfId="30" applyFont="1" applyFill="1" applyBorder="1" applyProtection="1"/>
    <xf numFmtId="0" fontId="12" fillId="11" borderId="6" xfId="30" applyFont="1" applyFill="1" applyBorder="1" applyProtection="1"/>
    <xf numFmtId="0" fontId="12" fillId="11" borderId="47" xfId="30" applyFont="1" applyFill="1" applyBorder="1" applyProtection="1"/>
    <xf numFmtId="0" fontId="52" fillId="11" borderId="33" xfId="30" applyFont="1" applyFill="1" applyBorder="1" applyProtection="1"/>
    <xf numFmtId="0" fontId="45" fillId="11" borderId="9" xfId="30" applyFont="1" applyFill="1" applyBorder="1" applyProtection="1"/>
    <xf numFmtId="0" fontId="45" fillId="11" borderId="56" xfId="30" applyFont="1" applyFill="1" applyBorder="1" applyProtection="1"/>
    <xf numFmtId="0" fontId="12" fillId="10" borderId="0" xfId="30" applyFont="1" applyFill="1" applyBorder="1" applyAlignment="1" applyProtection="1">
      <protection locked="0"/>
    </xf>
    <xf numFmtId="0" fontId="18" fillId="9" borderId="0" xfId="30" applyFont="1" applyFill="1" applyBorder="1" applyAlignment="1" applyProtection="1">
      <alignment horizontal="right"/>
    </xf>
    <xf numFmtId="168" fontId="12" fillId="9" borderId="0" xfId="30" applyNumberFormat="1" applyFont="1" applyFill="1" applyBorder="1" applyProtection="1"/>
    <xf numFmtId="165" fontId="12" fillId="9" borderId="9" xfId="30" applyNumberFormat="1" applyFont="1" applyFill="1" applyBorder="1" applyAlignment="1" applyProtection="1">
      <alignment horizontal="center"/>
    </xf>
    <xf numFmtId="2" fontId="12" fillId="9" borderId="36" xfId="30" applyNumberFormat="1" applyFont="1" applyFill="1" applyBorder="1" applyAlignment="1" applyProtection="1">
      <alignment horizontal="right"/>
    </xf>
    <xf numFmtId="2" fontId="12" fillId="9" borderId="35" xfId="30" applyNumberFormat="1" applyFont="1" applyFill="1" applyBorder="1" applyAlignment="1" applyProtection="1">
      <alignment horizontal="right"/>
    </xf>
    <xf numFmtId="0" fontId="45" fillId="9" borderId="0" xfId="30" applyFont="1" applyFill="1" applyBorder="1" applyProtection="1"/>
    <xf numFmtId="0" fontId="45" fillId="9" borderId="10" xfId="30" applyFont="1" applyFill="1" applyBorder="1" applyProtection="1"/>
    <xf numFmtId="0" fontId="45" fillId="9" borderId="0" xfId="30" applyFont="1" applyFill="1" applyProtection="1"/>
    <xf numFmtId="0" fontId="47" fillId="9" borderId="55" xfId="30" applyFont="1" applyFill="1" applyBorder="1" applyAlignment="1" applyProtection="1">
      <alignment horizontal="center" vertical="center" wrapText="1"/>
    </xf>
    <xf numFmtId="0" fontId="45" fillId="9" borderId="59" xfId="30" applyFont="1" applyFill="1" applyBorder="1" applyProtection="1"/>
    <xf numFmtId="0" fontId="45" fillId="9" borderId="3" xfId="30" applyFont="1" applyFill="1" applyBorder="1" applyProtection="1"/>
    <xf numFmtId="0" fontId="46" fillId="11" borderId="33" xfId="32" applyFont="1" applyFill="1" applyBorder="1" applyAlignment="1" applyProtection="1">
      <alignment horizontal="center"/>
    </xf>
    <xf numFmtId="170" fontId="17" fillId="9" borderId="0" xfId="26" applyNumberFormat="1" applyFont="1" applyFill="1" applyBorder="1" applyAlignment="1" applyProtection="1">
      <alignment horizontal="center"/>
    </xf>
    <xf numFmtId="170" fontId="17" fillId="9" borderId="0" xfId="26" applyNumberFormat="1" applyFont="1" applyFill="1" applyBorder="1" applyAlignment="1" applyProtection="1">
      <alignment horizontal="center" vertical="top"/>
    </xf>
    <xf numFmtId="168" fontId="17" fillId="9" borderId="4" xfId="20" applyNumberFormat="1" applyFont="1" applyFill="1" applyBorder="1" applyAlignment="1" applyProtection="1">
      <alignment horizontal="center"/>
    </xf>
    <xf numFmtId="2" fontId="17" fillId="9" borderId="4" xfId="29" applyNumberFormat="1" applyFont="1" applyFill="1" applyBorder="1" applyAlignment="1" applyProtection="1">
      <alignment horizontal="center"/>
    </xf>
    <xf numFmtId="168" fontId="17" fillId="9" borderId="4" xfId="20" applyNumberFormat="1" applyFont="1" applyFill="1" applyBorder="1" applyAlignment="1" applyProtection="1">
      <alignment horizontal="center" vertical="top"/>
    </xf>
    <xf numFmtId="0" fontId="12" fillId="9" borderId="0" xfId="0" applyFont="1" applyFill="1" applyAlignment="1">
      <alignment horizontal="left"/>
    </xf>
    <xf numFmtId="3" fontId="17" fillId="10" borderId="26" xfId="29" applyNumberFormat="1" applyFont="1" applyFill="1" applyBorder="1" applyProtection="1">
      <protection locked="0"/>
    </xf>
    <xf numFmtId="168" fontId="17" fillId="10" borderId="26" xfId="29" applyNumberFormat="1" applyFont="1" applyFill="1" applyBorder="1" applyProtection="1">
      <protection locked="0"/>
    </xf>
    <xf numFmtId="168" fontId="12" fillId="10" borderId="26" xfId="30" applyNumberFormat="1" applyFont="1" applyFill="1" applyBorder="1" applyProtection="1">
      <protection locked="0"/>
    </xf>
    <xf numFmtId="0" fontId="12" fillId="9" borderId="2" xfId="30" applyFont="1" applyFill="1" applyBorder="1" applyProtection="1"/>
    <xf numFmtId="168" fontId="18" fillId="9" borderId="60" xfId="30" applyNumberFormat="1" applyFont="1" applyFill="1" applyBorder="1" applyProtection="1"/>
    <xf numFmtId="2" fontId="18" fillId="9" borderId="0" xfId="30" applyNumberFormat="1" applyFont="1" applyFill="1" applyProtection="1"/>
    <xf numFmtId="0" fontId="12" fillId="9" borderId="61" xfId="30" applyFont="1" applyFill="1" applyBorder="1" applyProtection="1"/>
    <xf numFmtId="168" fontId="18" fillId="9" borderId="62" xfId="30" applyNumberFormat="1" applyFont="1" applyFill="1" applyBorder="1" applyAlignment="1" applyProtection="1">
      <alignment horizontal="right"/>
    </xf>
    <xf numFmtId="168" fontId="24" fillId="10" borderId="43" xfId="22" applyNumberFormat="1" applyFont="1" applyFill="1" applyBorder="1" applyProtection="1">
      <protection locked="0"/>
    </xf>
    <xf numFmtId="168" fontId="12" fillId="10" borderId="43" xfId="23" applyNumberFormat="1" applyFont="1" applyFill="1" applyBorder="1" applyAlignment="1" applyProtection="1">
      <alignment horizontal="center"/>
      <protection locked="0"/>
    </xf>
    <xf numFmtId="0" fontId="12" fillId="0" borderId="0" xfId="28" applyFont="1" applyFill="1" applyBorder="1" applyProtection="1"/>
    <xf numFmtId="49" fontId="12" fillId="9" borderId="0" xfId="28" applyNumberFormat="1" applyFont="1" applyFill="1" applyBorder="1" applyAlignment="1" applyProtection="1">
      <alignment horizontal="left"/>
    </xf>
    <xf numFmtId="0" fontId="17" fillId="10" borderId="26" xfId="29" applyFont="1" applyFill="1" applyBorder="1" applyAlignment="1" applyProtection="1">
      <alignment vertical="top"/>
      <protection locked="0"/>
    </xf>
    <xf numFmtId="0" fontId="17" fillId="10" borderId="26" xfId="29" applyFont="1" applyFill="1" applyBorder="1" applyProtection="1">
      <protection locked="0"/>
    </xf>
    <xf numFmtId="2" fontId="17" fillId="10" borderId="26" xfId="20" applyNumberFormat="1" applyFont="1" applyFill="1" applyBorder="1" applyAlignment="1" applyProtection="1">
      <alignment horizontal="center"/>
      <protection locked="0"/>
    </xf>
    <xf numFmtId="2" fontId="17" fillId="10" borderId="26" xfId="20" applyNumberFormat="1" applyFont="1" applyFill="1" applyBorder="1" applyAlignment="1" applyProtection="1">
      <alignment horizontal="center" vertical="top"/>
      <protection locked="0"/>
    </xf>
    <xf numFmtId="0" fontId="32" fillId="10" borderId="1" xfId="32" applyFont="1" applyFill="1" applyBorder="1" applyProtection="1">
      <protection locked="0"/>
    </xf>
    <xf numFmtId="0" fontId="12" fillId="10" borderId="1" xfId="33" applyFont="1" applyFill="1" applyBorder="1" applyProtection="1">
      <protection locked="0"/>
    </xf>
    <xf numFmtId="0" fontId="17" fillId="10" borderId="1" xfId="31" applyNumberFormat="1" applyFont="1" applyFill="1" applyBorder="1" applyAlignment="1" applyProtection="1">
      <alignment horizontal="center"/>
      <protection locked="0"/>
    </xf>
    <xf numFmtId="168" fontId="17" fillId="10" borderId="33" xfId="31" applyNumberFormat="1" applyFont="1" applyFill="1" applyBorder="1" applyAlignment="1" applyProtection="1">
      <alignment horizontal="center"/>
      <protection locked="0"/>
    </xf>
    <xf numFmtId="2" fontId="17" fillId="9" borderId="0" xfId="28" applyNumberFormat="1" applyFont="1" applyFill="1" applyBorder="1" applyAlignment="1" applyProtection="1">
      <alignment horizontal="centerContinuous"/>
    </xf>
    <xf numFmtId="0" fontId="16" fillId="9" borderId="0" xfId="28" applyFont="1" applyFill="1" applyAlignment="1" applyProtection="1">
      <alignment horizontal="centerContinuous"/>
    </xf>
    <xf numFmtId="1" fontId="12" fillId="9" borderId="0" xfId="30" applyNumberFormat="1" applyFont="1" applyFill="1" applyProtection="1"/>
    <xf numFmtId="0" fontId="12" fillId="9" borderId="2" xfId="28" applyFont="1" applyFill="1" applyBorder="1" applyProtection="1"/>
    <xf numFmtId="0" fontId="14" fillId="9" borderId="2" xfId="28" applyFont="1" applyFill="1" applyBorder="1" applyProtection="1"/>
    <xf numFmtId="0" fontId="12" fillId="9" borderId="16" xfId="28" applyFont="1" applyFill="1" applyBorder="1" applyProtection="1"/>
    <xf numFmtId="0" fontId="12" fillId="9" borderId="45" xfId="28" applyFont="1" applyFill="1" applyBorder="1" applyProtection="1"/>
    <xf numFmtId="0" fontId="12" fillId="9" borderId="18" xfId="28" applyFont="1" applyFill="1" applyBorder="1" applyProtection="1"/>
    <xf numFmtId="0" fontId="16" fillId="9" borderId="15" xfId="28" applyFont="1" applyFill="1" applyBorder="1" applyAlignment="1" applyProtection="1">
      <alignment horizontal="left"/>
    </xf>
    <xf numFmtId="0" fontId="12" fillId="9" borderId="63" xfId="28" applyFont="1" applyFill="1" applyBorder="1" applyProtection="1"/>
    <xf numFmtId="0" fontId="12" fillId="9" borderId="11" xfId="28" applyFont="1" applyFill="1" applyBorder="1" applyProtection="1"/>
    <xf numFmtId="0" fontId="18" fillId="9" borderId="2" xfId="28" applyFont="1" applyFill="1" applyBorder="1" applyAlignment="1" applyProtection="1">
      <alignment horizontal="center"/>
    </xf>
    <xf numFmtId="0" fontId="12" fillId="9" borderId="2" xfId="28" applyFont="1" applyFill="1" applyBorder="1" applyAlignment="1" applyProtection="1">
      <alignment horizontal="centerContinuous"/>
    </xf>
    <xf numFmtId="0" fontId="17" fillId="9" borderId="11" xfId="28" applyFont="1" applyFill="1" applyBorder="1" applyAlignment="1" applyProtection="1">
      <alignment horizontal="center"/>
    </xf>
    <xf numFmtId="0" fontId="12" fillId="9" borderId="33" xfId="28" applyFont="1" applyFill="1" applyBorder="1" applyProtection="1"/>
    <xf numFmtId="0" fontId="12" fillId="9" borderId="6" xfId="28" applyFont="1" applyFill="1" applyBorder="1" applyProtection="1"/>
    <xf numFmtId="0" fontId="12" fillId="9" borderId="47" xfId="28" applyFont="1" applyFill="1" applyBorder="1" applyProtection="1"/>
    <xf numFmtId="0" fontId="12" fillId="9" borderId="64" xfId="28" applyFont="1" applyFill="1" applyBorder="1" applyAlignment="1" applyProtection="1">
      <alignment horizontal="center"/>
    </xf>
    <xf numFmtId="0" fontId="12" fillId="9" borderId="23" xfId="28" applyFont="1" applyFill="1" applyBorder="1" applyAlignment="1" applyProtection="1">
      <alignment horizontal="center"/>
    </xf>
    <xf numFmtId="0" fontId="12" fillId="9" borderId="22" xfId="28" applyFont="1" applyFill="1" applyBorder="1" applyAlignment="1" applyProtection="1">
      <alignment horizontal="centerContinuous"/>
    </xf>
    <xf numFmtId="164" fontId="14" fillId="9" borderId="22" xfId="28" applyNumberFormat="1" applyFont="1" applyFill="1" applyBorder="1" applyAlignment="1" applyProtection="1">
      <alignment horizontal="center"/>
    </xf>
    <xf numFmtId="164" fontId="14" fillId="9" borderId="24" xfId="28" applyNumberFormat="1" applyFont="1" applyFill="1" applyBorder="1" applyAlignment="1" applyProtection="1">
      <alignment horizontal="center"/>
    </xf>
    <xf numFmtId="0" fontId="12" fillId="9" borderId="22" xfId="28" applyFont="1" applyFill="1" applyBorder="1" applyProtection="1"/>
    <xf numFmtId="0" fontId="12" fillId="9" borderId="24" xfId="28" applyFont="1" applyFill="1" applyBorder="1" applyProtection="1"/>
    <xf numFmtId="0" fontId="12" fillId="9" borderId="34" xfId="28" applyFont="1" applyFill="1" applyBorder="1" applyProtection="1"/>
    <xf numFmtId="0" fontId="12" fillId="9" borderId="10" xfId="28" applyFont="1" applyFill="1" applyBorder="1" applyProtection="1"/>
    <xf numFmtId="0" fontId="12" fillId="9" borderId="12" xfId="28" applyFont="1" applyFill="1" applyBorder="1" applyProtection="1"/>
    <xf numFmtId="0" fontId="12" fillId="9" borderId="9" xfId="28" applyFont="1" applyFill="1" applyBorder="1" applyProtection="1"/>
    <xf numFmtId="0" fontId="12" fillId="9" borderId="4" xfId="28" applyFont="1" applyFill="1" applyBorder="1" applyProtection="1"/>
    <xf numFmtId="0" fontId="10" fillId="11" borderId="26" xfId="28" applyFont="1" applyFill="1" applyBorder="1" applyProtection="1"/>
    <xf numFmtId="168" fontId="17" fillId="9" borderId="4" xfId="19" applyNumberFormat="1" applyFont="1" applyFill="1" applyBorder="1" applyAlignment="1" applyProtection="1">
      <alignment horizontal="center"/>
    </xf>
    <xf numFmtId="0" fontId="12" fillId="9" borderId="8" xfId="28" applyFont="1" applyFill="1" applyBorder="1" applyProtection="1"/>
    <xf numFmtId="0" fontId="16" fillId="9" borderId="3" xfId="28" applyFont="1" applyFill="1" applyBorder="1" applyProtection="1"/>
    <xf numFmtId="0" fontId="17" fillId="9" borderId="3" xfId="28" applyFont="1" applyFill="1" applyBorder="1" applyAlignment="1" applyProtection="1">
      <alignment horizontal="right"/>
    </xf>
    <xf numFmtId="0" fontId="17" fillId="9" borderId="3" xfId="28" applyFont="1" applyFill="1" applyBorder="1" applyProtection="1"/>
    <xf numFmtId="0" fontId="17" fillId="9" borderId="3" xfId="28" applyFont="1" applyFill="1" applyBorder="1" applyAlignment="1" applyProtection="1">
      <alignment horizontal="center"/>
    </xf>
    <xf numFmtId="2" fontId="17" fillId="9" borderId="3" xfId="19" applyNumberFormat="1" applyFont="1" applyFill="1" applyBorder="1" applyAlignment="1" applyProtection="1">
      <alignment horizontal="center"/>
    </xf>
    <xf numFmtId="2" fontId="17" fillId="9" borderId="5" xfId="19" applyNumberFormat="1" applyFont="1" applyFill="1" applyBorder="1" applyAlignment="1" applyProtection="1">
      <alignment horizontal="center"/>
    </xf>
    <xf numFmtId="168" fontId="16" fillId="9" borderId="22" xfId="28" applyNumberFormat="1" applyFont="1" applyFill="1" applyBorder="1" applyProtection="1"/>
    <xf numFmtId="2" fontId="14" fillId="9" borderId="24" xfId="28" applyNumberFormat="1" applyFont="1" applyFill="1" applyBorder="1" applyProtection="1"/>
    <xf numFmtId="0" fontId="12" fillId="9" borderId="17" xfId="28" applyFont="1" applyFill="1" applyBorder="1" applyProtection="1"/>
    <xf numFmtId="0" fontId="17" fillId="9" borderId="2" xfId="28" applyFont="1" applyFill="1" applyBorder="1" applyProtection="1"/>
    <xf numFmtId="0" fontId="17" fillId="9" borderId="22" xfId="28" applyFont="1" applyFill="1" applyBorder="1" applyProtection="1"/>
    <xf numFmtId="0" fontId="12" fillId="9" borderId="13" xfId="28" applyFont="1" applyFill="1" applyBorder="1" applyProtection="1"/>
    <xf numFmtId="0" fontId="17" fillId="9" borderId="14" xfId="28" applyFont="1" applyFill="1" applyBorder="1" applyProtection="1"/>
    <xf numFmtId="2" fontId="17" fillId="9" borderId="14" xfId="28" applyNumberFormat="1" applyFont="1" applyFill="1" applyBorder="1" applyProtection="1"/>
    <xf numFmtId="2" fontId="17" fillId="9" borderId="15" xfId="28" applyNumberFormat="1" applyFont="1" applyFill="1" applyBorder="1" applyProtection="1"/>
    <xf numFmtId="2" fontId="17" fillId="9" borderId="11" xfId="28" applyNumberFormat="1" applyFont="1" applyFill="1" applyBorder="1" applyProtection="1"/>
    <xf numFmtId="0" fontId="10" fillId="11" borderId="23" xfId="28" applyFont="1" applyFill="1" applyBorder="1" applyProtection="1"/>
    <xf numFmtId="0" fontId="20" fillId="9" borderId="16" xfId="28" applyFont="1" applyFill="1" applyBorder="1" applyProtection="1"/>
    <xf numFmtId="3" fontId="17" fillId="10" borderId="26" xfId="28" applyNumberFormat="1" applyFont="1" applyFill="1" applyBorder="1" applyProtection="1">
      <protection locked="0"/>
    </xf>
    <xf numFmtId="168" fontId="17" fillId="10" borderId="26" xfId="28" applyNumberFormat="1" applyFont="1" applyFill="1" applyBorder="1" applyProtection="1">
      <protection locked="0"/>
    </xf>
    <xf numFmtId="0" fontId="12" fillId="9" borderId="65" xfId="28" applyFont="1" applyFill="1" applyBorder="1" applyProtection="1"/>
    <xf numFmtId="166" fontId="14" fillId="9" borderId="24" xfId="28" applyNumberFormat="1" applyFont="1" applyFill="1" applyBorder="1" applyProtection="1"/>
    <xf numFmtId="2" fontId="17" fillId="9" borderId="11" xfId="19" applyNumberFormat="1" applyFont="1" applyFill="1" applyBorder="1" applyAlignment="1" applyProtection="1">
      <alignment horizontal="center"/>
    </xf>
    <xf numFmtId="2" fontId="17" fillId="9" borderId="18" xfId="28" applyNumberFormat="1" applyFont="1" applyFill="1" applyBorder="1" applyProtection="1"/>
    <xf numFmtId="2" fontId="17" fillId="9" borderId="2" xfId="28" applyNumberFormat="1" applyFont="1" applyFill="1" applyBorder="1" applyProtection="1"/>
    <xf numFmtId="0" fontId="17" fillId="9" borderId="18" xfId="28" applyFont="1" applyFill="1" applyBorder="1" applyProtection="1"/>
    <xf numFmtId="0" fontId="17" fillId="9" borderId="27" xfId="28" applyFont="1" applyFill="1" applyBorder="1" applyProtection="1"/>
    <xf numFmtId="0" fontId="17" fillId="9" borderId="28" xfId="28" applyFont="1" applyFill="1" applyBorder="1" applyProtection="1"/>
    <xf numFmtId="0" fontId="12" fillId="9" borderId="29" xfId="28" applyFont="1" applyFill="1" applyBorder="1" applyProtection="1"/>
    <xf numFmtId="0" fontId="17" fillId="9" borderId="66" xfId="28" applyFont="1" applyFill="1" applyBorder="1" applyProtection="1"/>
    <xf numFmtId="0" fontId="12" fillId="9" borderId="30" xfId="28" applyFont="1" applyFill="1" applyBorder="1" applyProtection="1"/>
    <xf numFmtId="0" fontId="10" fillId="11" borderId="25" xfId="28" applyFont="1" applyFill="1" applyBorder="1" applyProtection="1"/>
    <xf numFmtId="0" fontId="17" fillId="9" borderId="16" xfId="28" applyFont="1" applyFill="1" applyBorder="1" applyProtection="1"/>
    <xf numFmtId="166" fontId="14" fillId="9" borderId="24" xfId="28" applyNumberFormat="1" applyFont="1" applyFill="1" applyBorder="1" applyAlignment="1" applyProtection="1">
      <alignment horizontal="right"/>
    </xf>
    <xf numFmtId="0" fontId="12" fillId="9" borderId="31" xfId="28" applyFont="1" applyFill="1" applyBorder="1" applyProtection="1"/>
    <xf numFmtId="0" fontId="12" fillId="9" borderId="28" xfId="28" applyFont="1" applyFill="1" applyBorder="1" applyProtection="1"/>
    <xf numFmtId="0" fontId="12" fillId="9" borderId="32" xfId="28" applyFont="1" applyFill="1" applyBorder="1" applyProtection="1"/>
    <xf numFmtId="0" fontId="12" fillId="12" borderId="0" xfId="27" applyFont="1" applyFill="1"/>
    <xf numFmtId="168" fontId="17" fillId="10" borderId="26" xfId="20" applyNumberFormat="1" applyFont="1" applyFill="1" applyBorder="1" applyAlignment="1" applyProtection="1">
      <alignment horizontal="right"/>
      <protection locked="0"/>
    </xf>
    <xf numFmtId="166" fontId="14" fillId="9" borderId="67" xfId="29" applyNumberFormat="1" applyFont="1" applyFill="1" applyBorder="1" applyAlignment="1" applyProtection="1">
      <alignment horizontal="right"/>
    </xf>
    <xf numFmtId="7" fontId="21" fillId="9" borderId="24" xfId="29" applyNumberFormat="1" applyFont="1" applyFill="1" applyBorder="1" applyProtection="1"/>
    <xf numFmtId="164" fontId="21" fillId="9" borderId="22" xfId="28" applyNumberFormat="1" applyFont="1" applyFill="1" applyBorder="1" applyAlignment="1" applyProtection="1">
      <alignment horizontal="center"/>
    </xf>
    <xf numFmtId="164" fontId="21" fillId="9" borderId="0" xfId="28" applyNumberFormat="1" applyFont="1" applyFill="1" applyBorder="1" applyAlignment="1" applyProtection="1">
      <alignment horizontal="center"/>
    </xf>
    <xf numFmtId="164" fontId="21" fillId="9" borderId="24" xfId="28" applyNumberFormat="1" applyFont="1" applyFill="1" applyBorder="1" applyAlignment="1" applyProtection="1">
      <alignment horizontal="center"/>
    </xf>
    <xf numFmtId="168" fontId="17" fillId="10" borderId="26" xfId="19" applyNumberFormat="1" applyFont="1" applyFill="1" applyBorder="1" applyAlignment="1" applyProtection="1">
      <alignment horizontal="right"/>
      <protection locked="0"/>
    </xf>
    <xf numFmtId="168" fontId="16" fillId="9" borderId="24" xfId="28" applyNumberFormat="1" applyFont="1" applyFill="1" applyBorder="1" applyProtection="1"/>
    <xf numFmtId="168" fontId="16" fillId="9" borderId="22" xfId="28" applyNumberFormat="1" applyFont="1" applyFill="1" applyBorder="1" applyAlignment="1" applyProtection="1">
      <alignment horizontal="right"/>
    </xf>
    <xf numFmtId="0" fontId="22" fillId="9" borderId="0" xfId="29" applyFont="1" applyFill="1" applyBorder="1" applyAlignment="1" applyProtection="1">
      <alignment vertical="top"/>
    </xf>
    <xf numFmtId="168" fontId="17" fillId="9" borderId="23" xfId="20" applyNumberFormat="1" applyFont="1" applyFill="1" applyBorder="1" applyAlignment="1" applyProtection="1">
      <alignment horizontal="center" vertical="top"/>
    </xf>
    <xf numFmtId="2" fontId="22" fillId="9" borderId="11" xfId="20" applyNumberFormat="1" applyFont="1" applyFill="1" applyBorder="1" applyAlignment="1" applyProtection="1">
      <alignment horizontal="center" vertical="top"/>
    </xf>
    <xf numFmtId="0" fontId="17" fillId="9" borderId="11" xfId="29" applyFont="1" applyFill="1" applyBorder="1" applyAlignment="1" applyProtection="1">
      <alignment horizontal="right"/>
    </xf>
    <xf numFmtId="168" fontId="17" fillId="9" borderId="26" xfId="20" applyNumberFormat="1" applyFont="1" applyFill="1" applyBorder="1" applyAlignment="1" applyProtection="1">
      <alignment horizontal="center" vertical="top"/>
    </xf>
    <xf numFmtId="2" fontId="17" fillId="9" borderId="13" xfId="20" applyNumberFormat="1" applyFont="1" applyFill="1" applyBorder="1" applyAlignment="1" applyProtection="1">
      <alignment horizontal="center" vertical="top"/>
    </xf>
    <xf numFmtId="2" fontId="17" fillId="9" borderId="0" xfId="20" applyNumberFormat="1" applyFont="1" applyFill="1" applyBorder="1" applyAlignment="1" applyProtection="1">
      <alignment horizontal="center" vertical="top"/>
    </xf>
    <xf numFmtId="0" fontId="13" fillId="9" borderId="0" xfId="31" applyFont="1" applyFill="1" applyAlignment="1" applyProtection="1">
      <alignment horizontal="center"/>
    </xf>
    <xf numFmtId="0" fontId="12" fillId="0" borderId="0" xfId="28" applyFont="1" applyFill="1" applyBorder="1" applyProtection="1">
      <protection locked="0"/>
    </xf>
    <xf numFmtId="166" fontId="14" fillId="9" borderId="67" xfId="29" applyNumberFormat="1" applyFont="1" applyFill="1" applyBorder="1" applyProtection="1"/>
    <xf numFmtId="0" fontId="12" fillId="9" borderId="68" xfId="29" applyFont="1" applyFill="1" applyBorder="1" applyProtection="1"/>
    <xf numFmtId="0" fontId="17" fillId="0" borderId="0" xfId="31" applyFont="1" applyProtection="1"/>
    <xf numFmtId="0" fontId="17" fillId="10" borderId="35" xfId="31" applyFont="1" applyFill="1" applyBorder="1" applyAlignment="1" applyProtection="1">
      <alignment horizontal="center"/>
      <protection locked="0"/>
    </xf>
    <xf numFmtId="2" fontId="17" fillId="9" borderId="15" xfId="31" applyNumberFormat="1" applyFont="1" applyFill="1" applyBorder="1" applyAlignment="1" applyProtection="1">
      <alignment horizontal="center"/>
      <protection locked="0"/>
    </xf>
    <xf numFmtId="0" fontId="12" fillId="9" borderId="4" xfId="33" applyFont="1" applyFill="1" applyBorder="1" applyAlignment="1" applyProtection="1">
      <alignment horizontal="center"/>
    </xf>
    <xf numFmtId="2" fontId="12" fillId="9" borderId="11" xfId="33" applyNumberFormat="1" applyFont="1" applyFill="1" applyBorder="1" applyAlignment="1" applyProtection="1">
      <alignment horizontal="center"/>
      <protection locked="0"/>
    </xf>
    <xf numFmtId="0" fontId="24" fillId="9" borderId="9" xfId="32" applyFont="1" applyFill="1" applyBorder="1" applyAlignment="1" applyProtection="1">
      <alignment horizontal="right"/>
    </xf>
    <xf numFmtId="0" fontId="32" fillId="9" borderId="23" xfId="32" applyFont="1" applyFill="1" applyBorder="1" applyProtection="1"/>
    <xf numFmtId="0" fontId="32" fillId="9" borderId="24" xfId="32" applyFont="1" applyFill="1" applyBorder="1" applyProtection="1"/>
    <xf numFmtId="0" fontId="32" fillId="9" borderId="32" xfId="32" applyFont="1" applyFill="1" applyBorder="1" applyProtection="1"/>
    <xf numFmtId="0" fontId="32" fillId="9" borderId="69" xfId="32" applyFont="1" applyFill="1" applyBorder="1" applyProtection="1"/>
    <xf numFmtId="166" fontId="15" fillId="10" borderId="44" xfId="32" applyNumberFormat="1" applyFont="1" applyFill="1" applyBorder="1" applyAlignment="1" applyProtection="1">
      <alignment horizontal="right"/>
      <protection locked="0"/>
    </xf>
    <xf numFmtId="0" fontId="32" fillId="9" borderId="4" xfId="32" applyFont="1" applyFill="1" applyBorder="1" applyAlignment="1" applyProtection="1">
      <alignment horizontal="centerContinuous"/>
    </xf>
    <xf numFmtId="0" fontId="49" fillId="9" borderId="0" xfId="32" applyFont="1" applyFill="1" applyBorder="1" applyAlignment="1" applyProtection="1">
      <alignment horizontal="center"/>
    </xf>
    <xf numFmtId="0" fontId="32" fillId="9" borderId="0" xfId="32" applyFont="1" applyFill="1" applyBorder="1" applyAlignment="1" applyProtection="1">
      <alignment horizontal="centerContinuous"/>
    </xf>
    <xf numFmtId="166" fontId="18" fillId="9" borderId="4" xfId="24" applyNumberFormat="1" applyFont="1" applyFill="1" applyBorder="1" applyProtection="1"/>
    <xf numFmtId="0" fontId="12" fillId="9" borderId="0" xfId="28" applyFont="1" applyFill="1" applyBorder="1" applyAlignment="1" applyProtection="1">
      <alignment horizontal="centerContinuous"/>
    </xf>
    <xf numFmtId="0" fontId="10" fillId="11" borderId="23" xfId="28" applyFont="1" applyFill="1" applyBorder="1" applyAlignment="1" applyProtection="1">
      <alignment horizontal="center"/>
    </xf>
    <xf numFmtId="0" fontId="9" fillId="9" borderId="0" xfId="0" applyFont="1" applyFill="1" applyBorder="1" applyAlignment="1"/>
    <xf numFmtId="0" fontId="9" fillId="9" borderId="2" xfId="0" applyFont="1" applyFill="1" applyBorder="1" applyAlignment="1"/>
    <xf numFmtId="0" fontId="6" fillId="9" borderId="0" xfId="0" applyFont="1" applyFill="1" applyBorder="1" applyAlignment="1"/>
    <xf numFmtId="8" fontId="6" fillId="9" borderId="0" xfId="0" applyNumberFormat="1" applyFont="1" applyFill="1" applyBorder="1" applyAlignment="1"/>
    <xf numFmtId="0" fontId="10" fillId="11" borderId="1" xfId="29" applyFont="1" applyFill="1" applyBorder="1" applyProtection="1"/>
    <xf numFmtId="168" fontId="54" fillId="9" borderId="0" xfId="28" applyNumberFormat="1" applyFont="1" applyFill="1" applyBorder="1" applyAlignment="1" applyProtection="1"/>
    <xf numFmtId="0" fontId="17" fillId="9" borderId="10" xfId="28" applyFont="1" applyFill="1" applyBorder="1" applyProtection="1"/>
    <xf numFmtId="0" fontId="17" fillId="9" borderId="4" xfId="29" applyFont="1" applyFill="1" applyBorder="1" applyAlignment="1" applyProtection="1">
      <alignment horizontal="center"/>
    </xf>
    <xf numFmtId="0" fontId="17" fillId="9" borderId="8" xfId="28" applyFont="1" applyFill="1" applyBorder="1" applyProtection="1"/>
    <xf numFmtId="168" fontId="12" fillId="9" borderId="0" xfId="29" applyNumberFormat="1" applyFont="1" applyFill="1" applyProtection="1"/>
    <xf numFmtId="0" fontId="12" fillId="9" borderId="0" xfId="29" applyFont="1" applyFill="1" applyProtection="1">
      <protection locked="0"/>
    </xf>
    <xf numFmtId="0" fontId="12" fillId="9" borderId="0" xfId="0" applyNumberFormat="1" applyFont="1" applyFill="1"/>
    <xf numFmtId="0" fontId="23" fillId="9" borderId="0" xfId="29" applyFont="1" applyFill="1" applyProtection="1"/>
    <xf numFmtId="44" fontId="12" fillId="0" borderId="0" xfId="34" applyFont="1" applyFill="1" applyBorder="1" applyProtection="1"/>
    <xf numFmtId="168" fontId="12" fillId="0" borderId="0" xfId="29" applyNumberFormat="1" applyFont="1" applyFill="1" applyBorder="1" applyProtection="1"/>
    <xf numFmtId="0" fontId="12" fillId="0" borderId="0" xfId="29" applyFont="1" applyFill="1" applyBorder="1" applyProtection="1">
      <protection locked="0"/>
    </xf>
    <xf numFmtId="0" fontId="12" fillId="0" borderId="0" xfId="29" applyFont="1" applyFill="1" applyBorder="1" applyProtection="1"/>
    <xf numFmtId="44" fontId="12" fillId="0" borderId="0" xfId="29" applyNumberFormat="1" applyFont="1" applyFill="1" applyBorder="1" applyProtection="1"/>
    <xf numFmtId="168" fontId="16" fillId="0" borderId="0" xfId="28" applyNumberFormat="1" applyFont="1" applyFill="1" applyBorder="1" applyAlignment="1" applyProtection="1">
      <protection locked="0"/>
    </xf>
    <xf numFmtId="168" fontId="16" fillId="0" borderId="0" xfId="28" applyNumberFormat="1" applyFont="1" applyFill="1" applyBorder="1" applyAlignment="1" applyProtection="1">
      <alignment horizontal="center"/>
      <protection locked="0"/>
    </xf>
    <xf numFmtId="2" fontId="12" fillId="0" borderId="0" xfId="29" applyNumberFormat="1" applyFont="1" applyFill="1" applyBorder="1" applyProtection="1"/>
    <xf numFmtId="168" fontId="54" fillId="9" borderId="0" xfId="28" applyNumberFormat="1" applyFont="1" applyFill="1" applyBorder="1" applyAlignment="1" applyProtection="1">
      <alignment horizontal="center"/>
    </xf>
    <xf numFmtId="0" fontId="16" fillId="9" borderId="0" xfId="0" applyFont="1" applyFill="1" applyAlignment="1">
      <alignment horizontal="left" vertical="center" wrapText="1"/>
    </xf>
    <xf numFmtId="168" fontId="39" fillId="9" borderId="22" xfId="28" applyNumberFormat="1" applyFont="1" applyFill="1" applyBorder="1" applyProtection="1"/>
    <xf numFmtId="0" fontId="10" fillId="9" borderId="0" xfId="28" applyFont="1" applyFill="1" applyBorder="1" applyProtection="1"/>
    <xf numFmtId="0" fontId="17" fillId="9" borderId="0" xfId="29" applyFont="1" applyFill="1" applyBorder="1" applyAlignment="1" applyProtection="1"/>
    <xf numFmtId="44" fontId="17" fillId="10" borderId="26" xfId="34" applyFont="1" applyFill="1" applyBorder="1" applyProtection="1">
      <protection locked="0"/>
    </xf>
    <xf numFmtId="44" fontId="12" fillId="9" borderId="0" xfId="34" applyFont="1" applyFill="1" applyProtection="1"/>
    <xf numFmtId="0" fontId="10" fillId="9" borderId="0" xfId="29" applyFont="1" applyFill="1" applyBorder="1" applyAlignment="1" applyProtection="1">
      <alignment vertical="top"/>
    </xf>
    <xf numFmtId="44" fontId="17" fillId="9" borderId="0" xfId="34" applyFont="1" applyFill="1" applyBorder="1" applyProtection="1"/>
    <xf numFmtId="44" fontId="12" fillId="0" borderId="0" xfId="34" applyFont="1" applyFill="1" applyBorder="1" applyProtection="1">
      <protection locked="0"/>
    </xf>
    <xf numFmtId="168" fontId="57" fillId="9" borderId="22" xfId="28" applyNumberFormat="1" applyFont="1" applyFill="1" applyBorder="1" applyProtection="1"/>
    <xf numFmtId="44" fontId="17" fillId="10" borderId="26" xfId="24" applyFont="1" applyFill="1" applyBorder="1" applyAlignment="1" applyProtection="1">
      <alignment horizontal="center"/>
      <protection locked="0"/>
    </xf>
    <xf numFmtId="44" fontId="17" fillId="10" borderId="23" xfId="24" applyFont="1" applyFill="1" applyBorder="1" applyAlignment="1" applyProtection="1">
      <alignment horizontal="center"/>
      <protection locked="0"/>
    </xf>
    <xf numFmtId="44" fontId="17" fillId="10" borderId="1" xfId="24" applyFont="1" applyFill="1" applyBorder="1" applyAlignment="1" applyProtection="1">
      <alignment horizontal="center"/>
      <protection locked="0"/>
    </xf>
    <xf numFmtId="164" fontId="14" fillId="9" borderId="70" xfId="29" applyNumberFormat="1" applyFont="1" applyFill="1" applyBorder="1" applyAlignment="1" applyProtection="1">
      <alignment horizontal="center"/>
    </xf>
    <xf numFmtId="164" fontId="16" fillId="9" borderId="56" xfId="29" applyNumberFormat="1" applyFont="1" applyFill="1" applyBorder="1" applyAlignment="1" applyProtection="1">
      <alignment horizontal="center"/>
    </xf>
    <xf numFmtId="44" fontId="12" fillId="9" borderId="0" xfId="29" applyNumberFormat="1" applyFont="1" applyFill="1" applyProtection="1"/>
    <xf numFmtId="168" fontId="17" fillId="9" borderId="0" xfId="29" applyNumberFormat="1" applyFont="1" applyFill="1" applyBorder="1" applyAlignment="1" applyProtection="1">
      <alignment vertical="top"/>
    </xf>
    <xf numFmtId="0" fontId="12" fillId="9" borderId="71" xfId="29" applyFont="1" applyFill="1" applyBorder="1" applyProtection="1"/>
    <xf numFmtId="0" fontId="17" fillId="9" borderId="72" xfId="29" applyFont="1" applyFill="1" applyBorder="1" applyProtection="1"/>
    <xf numFmtId="0" fontId="12" fillId="9" borderId="73" xfId="29" applyFont="1" applyFill="1" applyBorder="1" applyProtection="1"/>
    <xf numFmtId="0" fontId="12" fillId="9" borderId="74" xfId="29" applyFont="1" applyFill="1" applyBorder="1" applyProtection="1"/>
    <xf numFmtId="168" fontId="17" fillId="9" borderId="0" xfId="19" applyNumberFormat="1" applyFont="1" applyFill="1" applyBorder="1" applyAlignment="1" applyProtection="1">
      <alignment horizontal="right"/>
    </xf>
    <xf numFmtId="44" fontId="17" fillId="10" borderId="26" xfId="34" applyFont="1" applyFill="1" applyBorder="1" applyAlignment="1" applyProtection="1">
      <alignment horizontal="right"/>
      <protection locked="0"/>
    </xf>
    <xf numFmtId="2" fontId="17" fillId="9" borderId="11" xfId="29" applyNumberFormat="1" applyFont="1" applyFill="1" applyBorder="1" applyAlignment="1" applyProtection="1">
      <alignment horizontal="right"/>
    </xf>
    <xf numFmtId="44" fontId="17" fillId="10" borderId="26" xfId="34" applyFont="1" applyFill="1" applyBorder="1" applyAlignment="1" applyProtection="1">
      <alignment horizontal="right" vertical="top"/>
      <protection locked="0"/>
    </xf>
    <xf numFmtId="2" fontId="19" fillId="9" borderId="32" xfId="20" applyNumberFormat="1" applyFont="1" applyFill="1" applyBorder="1" applyAlignment="1" applyProtection="1">
      <alignment horizontal="center"/>
    </xf>
    <xf numFmtId="0" fontId="19" fillId="9" borderId="0" xfId="29" applyFont="1" applyFill="1" applyBorder="1" applyAlignment="1" applyProtection="1">
      <alignment horizontal="left"/>
    </xf>
    <xf numFmtId="0" fontId="12" fillId="12" borderId="0" xfId="28" applyFont="1" applyFill="1" applyBorder="1" applyProtection="1"/>
    <xf numFmtId="165" fontId="12" fillId="0" borderId="0" xfId="28" applyNumberFormat="1" applyFont="1" applyFill="1" applyBorder="1" applyProtection="1"/>
    <xf numFmtId="171" fontId="12" fillId="0" borderId="0" xfId="28" applyNumberFormat="1" applyFont="1" applyFill="1" applyBorder="1" applyProtection="1"/>
    <xf numFmtId="173" fontId="17" fillId="9" borderId="11" xfId="28" applyNumberFormat="1" applyFont="1" applyFill="1" applyBorder="1" applyAlignment="1" applyProtection="1">
      <alignment horizontal="center"/>
    </xf>
    <xf numFmtId="172" fontId="12" fillId="0" borderId="0" xfId="28" applyNumberFormat="1" applyFont="1" applyFill="1" applyBorder="1" applyProtection="1"/>
    <xf numFmtId="171" fontId="12" fillId="0" borderId="0" xfId="28" applyNumberFormat="1" applyFont="1" applyFill="1" applyBorder="1" applyAlignment="1" applyProtection="1">
      <alignment horizontal="right"/>
    </xf>
    <xf numFmtId="0" fontId="12" fillId="0" borderId="0" xfId="28" applyFont="1" applyFill="1" applyBorder="1" applyAlignment="1" applyProtection="1">
      <alignment horizontal="right"/>
    </xf>
    <xf numFmtId="0" fontId="12" fillId="9" borderId="75" xfId="28" applyFont="1" applyFill="1" applyBorder="1" applyProtection="1"/>
    <xf numFmtId="168" fontId="17" fillId="9" borderId="14" xfId="20" applyNumberFormat="1" applyFont="1" applyFill="1" applyBorder="1" applyAlignment="1" applyProtection="1">
      <alignment horizontal="center"/>
    </xf>
    <xf numFmtId="168" fontId="17" fillId="9" borderId="3" xfId="20" applyNumberFormat="1" applyFont="1" applyFill="1" applyBorder="1" applyAlignment="1" applyProtection="1">
      <alignment horizontal="center"/>
    </xf>
    <xf numFmtId="7" fontId="17" fillId="9" borderId="11" xfId="34" applyNumberFormat="1" applyFont="1" applyFill="1" applyBorder="1" applyAlignment="1" applyProtection="1">
      <alignment horizontal="right"/>
    </xf>
    <xf numFmtId="0" fontId="12" fillId="9" borderId="76" xfId="28" applyFont="1" applyFill="1" applyBorder="1" applyProtection="1"/>
    <xf numFmtId="173" fontId="12" fillId="0" borderId="0" xfId="28" applyNumberFormat="1" applyFont="1" applyFill="1" applyBorder="1" applyAlignment="1" applyProtection="1">
      <alignment horizontal="right"/>
    </xf>
    <xf numFmtId="173" fontId="12" fillId="0" borderId="0" xfId="28" applyNumberFormat="1" applyFont="1" applyFill="1" applyBorder="1" applyProtection="1"/>
    <xf numFmtId="173" fontId="17" fillId="10" borderId="26" xfId="28" applyNumberFormat="1" applyFont="1" applyFill="1" applyBorder="1" applyAlignment="1" applyProtection="1">
      <alignment horizontal="center"/>
      <protection locked="0"/>
    </xf>
    <xf numFmtId="173" fontId="17" fillId="10" borderId="26" xfId="29" applyNumberFormat="1" applyFont="1" applyFill="1" applyBorder="1" applyAlignment="1" applyProtection="1">
      <alignment horizontal="center"/>
      <protection locked="0"/>
    </xf>
    <xf numFmtId="173" fontId="12" fillId="9" borderId="0" xfId="29" applyNumberFormat="1" applyFont="1" applyFill="1" applyProtection="1"/>
    <xf numFmtId="171" fontId="12" fillId="9" borderId="0" xfId="29" applyNumberFormat="1" applyFont="1" applyFill="1" applyProtection="1"/>
    <xf numFmtId="0" fontId="17" fillId="9" borderId="9" xfId="28" applyFont="1" applyFill="1" applyBorder="1" applyProtection="1"/>
    <xf numFmtId="0" fontId="10" fillId="11" borderId="77" xfId="28" applyFont="1" applyFill="1" applyBorder="1" applyProtection="1"/>
    <xf numFmtId="168" fontId="17" fillId="10" borderId="78" xfId="19" applyNumberFormat="1" applyFont="1" applyFill="1" applyBorder="1" applyAlignment="1" applyProtection="1">
      <alignment horizontal="right"/>
      <protection locked="0"/>
    </xf>
    <xf numFmtId="166" fontId="14" fillId="9" borderId="0" xfId="29" applyNumberFormat="1" applyFont="1" applyFill="1" applyBorder="1" applyAlignment="1" applyProtection="1">
      <alignment horizontal="right"/>
    </xf>
    <xf numFmtId="168" fontId="17" fillId="10" borderId="25" xfId="20" applyNumberFormat="1" applyFont="1" applyFill="1" applyBorder="1" applyAlignment="1" applyProtection="1">
      <alignment horizontal="right"/>
      <protection locked="0"/>
    </xf>
    <xf numFmtId="166" fontId="14" fillId="9" borderId="79" xfId="29" applyNumberFormat="1" applyFont="1" applyFill="1" applyBorder="1" applyAlignment="1" applyProtection="1">
      <alignment horizontal="right"/>
    </xf>
    <xf numFmtId="175" fontId="17" fillId="10" borderId="1" xfId="31" applyNumberFormat="1" applyFont="1" applyFill="1" applyBorder="1" applyAlignment="1" applyProtection="1">
      <alignment horizontal="center"/>
      <protection locked="0"/>
    </xf>
    <xf numFmtId="171" fontId="17" fillId="10" borderId="1" xfId="31" applyNumberFormat="1" applyFont="1" applyFill="1" applyBorder="1" applyAlignment="1" applyProtection="1">
      <alignment horizontal="centerContinuous"/>
      <protection locked="0"/>
    </xf>
    <xf numFmtId="2" fontId="12" fillId="9" borderId="11" xfId="33" applyNumberFormat="1" applyFont="1" applyFill="1" applyBorder="1" applyAlignment="1" applyProtection="1">
      <alignment horizontal="center"/>
    </xf>
    <xf numFmtId="2" fontId="17" fillId="9" borderId="11" xfId="31" applyNumberFormat="1" applyFont="1" applyFill="1" applyBorder="1" applyAlignment="1" applyProtection="1">
      <alignment horizontal="center"/>
    </xf>
    <xf numFmtId="175" fontId="17" fillId="10" borderId="1" xfId="33" applyNumberFormat="1" applyFont="1" applyFill="1" applyBorder="1" applyAlignment="1" applyProtection="1">
      <alignment horizontal="center"/>
      <protection locked="0"/>
    </xf>
    <xf numFmtId="171" fontId="17" fillId="10" borderId="1" xfId="33" applyNumberFormat="1" applyFont="1" applyFill="1" applyBorder="1" applyAlignment="1" applyProtection="1">
      <alignment horizontal="centerContinuous"/>
      <protection locked="0"/>
    </xf>
    <xf numFmtId="0" fontId="17" fillId="10" borderId="1" xfId="33" applyFont="1" applyFill="1" applyBorder="1" applyAlignment="1" applyProtection="1">
      <alignment horizontal="center"/>
      <protection locked="0"/>
    </xf>
    <xf numFmtId="0" fontId="35" fillId="9" borderId="0" xfId="27" applyFont="1" applyFill="1" applyAlignment="1">
      <alignment horizontal="center"/>
    </xf>
    <xf numFmtId="0" fontId="12" fillId="9" borderId="0" xfId="27" applyFont="1" applyFill="1" applyBorder="1" applyAlignment="1" applyProtection="1"/>
    <xf numFmtId="0" fontId="0" fillId="0" borderId="0" xfId="0" applyAlignment="1" applyProtection="1"/>
    <xf numFmtId="0" fontId="4" fillId="0" borderId="0" xfId="25" applyFill="1" applyBorder="1" applyAlignment="1" applyProtection="1">
      <protection locked="0"/>
    </xf>
    <xf numFmtId="0" fontId="4" fillId="0" borderId="0" xfId="25" applyFill="1" applyAlignment="1" applyProtection="1">
      <protection locked="0"/>
    </xf>
    <xf numFmtId="0" fontId="16" fillId="9" borderId="0" xfId="0" applyFont="1" applyFill="1" applyAlignment="1">
      <alignment horizontal="left" vertical="center" wrapText="1"/>
    </xf>
    <xf numFmtId="0" fontId="12" fillId="9" borderId="0" xfId="27" applyFont="1" applyFill="1" applyBorder="1" applyAlignment="1"/>
    <xf numFmtId="0" fontId="0" fillId="0" borderId="0" xfId="0" applyAlignment="1"/>
    <xf numFmtId="0" fontId="5" fillId="9" borderId="0" xfId="0" applyFont="1" applyFill="1" applyBorder="1" applyAlignment="1">
      <alignment horizontal="center"/>
    </xf>
    <xf numFmtId="0" fontId="15" fillId="9" borderId="0" xfId="0" applyFont="1" applyFill="1" applyAlignment="1">
      <alignment horizontal="center" vertical="top"/>
    </xf>
    <xf numFmtId="0" fontId="27" fillId="9" borderId="0" xfId="0" applyFont="1" applyFill="1" applyAlignment="1">
      <alignment wrapText="1"/>
    </xf>
    <xf numFmtId="0" fontId="12" fillId="9" borderId="0" xfId="0" applyFont="1" applyFill="1" applyAlignment="1">
      <alignment horizontal="left" vertical="top" wrapText="1"/>
    </xf>
    <xf numFmtId="0" fontId="12" fillId="9" borderId="0" xfId="0" applyFont="1" applyFill="1" applyAlignment="1">
      <alignment horizontal="left"/>
    </xf>
    <xf numFmtId="0" fontId="12" fillId="9" borderId="0" xfId="27" applyFont="1" applyFill="1" applyAlignment="1">
      <alignment horizontal="left" vertical="top" wrapText="1"/>
    </xf>
    <xf numFmtId="0" fontId="12" fillId="9" borderId="0" xfId="0" applyFont="1" applyFill="1" applyBorder="1" applyAlignment="1">
      <alignment horizontal="left"/>
    </xf>
    <xf numFmtId="0" fontId="7" fillId="9" borderId="0" xfId="0" applyFont="1" applyFill="1" applyAlignment="1">
      <alignment horizontal="center"/>
    </xf>
    <xf numFmtId="0" fontId="36" fillId="11" borderId="33" xfId="28" applyFont="1" applyFill="1" applyBorder="1" applyAlignment="1" applyProtection="1">
      <alignment horizontal="center"/>
    </xf>
    <xf numFmtId="0" fontId="36" fillId="11" borderId="6" xfId="28" applyFont="1" applyFill="1" applyBorder="1" applyAlignment="1" applyProtection="1">
      <alignment horizontal="center"/>
    </xf>
    <xf numFmtId="0" fontId="36" fillId="11" borderId="47" xfId="28" applyFont="1" applyFill="1" applyBorder="1" applyAlignment="1" applyProtection="1">
      <alignment horizontal="center"/>
    </xf>
    <xf numFmtId="0" fontId="19" fillId="9" borderId="0" xfId="29" applyFont="1" applyFill="1" applyBorder="1" applyAlignment="1" applyProtection="1">
      <alignment horizontal="left"/>
    </xf>
    <xf numFmtId="0" fontId="17" fillId="10" borderId="25" xfId="28" applyFont="1" applyFill="1" applyBorder="1" applyAlignment="1" applyProtection="1">
      <alignment horizontal="left"/>
      <protection locked="0"/>
    </xf>
    <xf numFmtId="0" fontId="17" fillId="10" borderId="19" xfId="28" applyFont="1" applyFill="1" applyBorder="1" applyAlignment="1" applyProtection="1">
      <alignment horizontal="left"/>
      <protection locked="0"/>
    </xf>
    <xf numFmtId="0" fontId="17" fillId="10" borderId="20" xfId="28" applyFont="1" applyFill="1" applyBorder="1" applyAlignment="1" applyProtection="1">
      <alignment horizontal="left"/>
      <protection locked="0"/>
    </xf>
    <xf numFmtId="0" fontId="10" fillId="11" borderId="25" xfId="29" applyFont="1" applyFill="1" applyBorder="1" applyAlignment="1" applyProtection="1">
      <alignment horizontal="left"/>
    </xf>
    <xf numFmtId="0" fontId="10" fillId="11" borderId="19" xfId="29" applyFont="1" applyFill="1" applyBorder="1" applyAlignment="1" applyProtection="1">
      <alignment horizontal="left"/>
    </xf>
    <xf numFmtId="0" fontId="10" fillId="11" borderId="20" xfId="29" applyFont="1" applyFill="1" applyBorder="1" applyAlignment="1" applyProtection="1">
      <alignment horizontal="left"/>
    </xf>
    <xf numFmtId="0" fontId="10" fillId="11" borderId="13" xfId="28" applyFont="1" applyFill="1" applyBorder="1" applyAlignment="1" applyProtection="1">
      <alignment horizontal="center" wrapText="1"/>
    </xf>
    <xf numFmtId="0" fontId="10" fillId="11" borderId="19" xfId="28" applyFont="1" applyFill="1" applyBorder="1" applyAlignment="1" applyProtection="1">
      <alignment horizontal="center" wrapText="1"/>
    </xf>
    <xf numFmtId="0" fontId="10" fillId="11" borderId="25" xfId="28" applyFont="1" applyFill="1" applyBorder="1" applyAlignment="1" applyProtection="1">
      <alignment horizontal="left" wrapText="1"/>
    </xf>
    <xf numFmtId="0" fontId="10" fillId="11" borderId="19" xfId="28" applyFont="1" applyFill="1" applyBorder="1" applyAlignment="1" applyProtection="1">
      <alignment horizontal="left" wrapText="1"/>
    </xf>
    <xf numFmtId="0" fontId="10" fillId="11" borderId="20" xfId="28" applyFont="1" applyFill="1" applyBorder="1" applyAlignment="1" applyProtection="1">
      <alignment horizontal="left" wrapText="1"/>
    </xf>
    <xf numFmtId="0" fontId="16" fillId="9" borderId="0" xfId="28" applyFont="1" applyFill="1" applyBorder="1" applyAlignment="1" applyProtection="1">
      <alignment horizontal="center"/>
    </xf>
    <xf numFmtId="0" fontId="0" fillId="0" borderId="0" xfId="0" applyAlignment="1">
      <alignment horizontal="center"/>
    </xf>
    <xf numFmtId="165" fontId="58" fillId="9" borderId="0" xfId="28" applyNumberFormat="1" applyFont="1" applyFill="1" applyBorder="1" applyAlignment="1" applyProtection="1">
      <alignment horizontal="center" wrapText="1"/>
    </xf>
    <xf numFmtId="0" fontId="10" fillId="11" borderId="33" xfId="28" applyFont="1" applyFill="1" applyBorder="1" applyAlignment="1" applyProtection="1">
      <alignment horizontal="center"/>
    </xf>
    <xf numFmtId="0" fontId="10" fillId="11" borderId="6" xfId="28" applyFont="1" applyFill="1" applyBorder="1" applyAlignment="1" applyProtection="1">
      <alignment horizontal="center"/>
    </xf>
    <xf numFmtId="0" fontId="10" fillId="11" borderId="47" xfId="28" applyFont="1" applyFill="1" applyBorder="1" applyAlignment="1" applyProtection="1">
      <alignment horizontal="center"/>
    </xf>
    <xf numFmtId="0" fontId="16" fillId="10" borderId="25" xfId="28" applyFont="1" applyFill="1" applyBorder="1" applyAlignment="1" applyProtection="1">
      <alignment horizontal="left"/>
      <protection locked="0"/>
    </xf>
    <xf numFmtId="0" fontId="16" fillId="10" borderId="19" xfId="28" applyFont="1" applyFill="1" applyBorder="1" applyAlignment="1" applyProtection="1">
      <alignment horizontal="left"/>
      <protection locked="0"/>
    </xf>
    <xf numFmtId="0" fontId="16" fillId="10" borderId="20" xfId="28" applyFont="1" applyFill="1" applyBorder="1" applyAlignment="1" applyProtection="1">
      <alignment horizontal="left"/>
      <protection locked="0"/>
    </xf>
    <xf numFmtId="0" fontId="16" fillId="10" borderId="13" xfId="28" applyFont="1" applyFill="1" applyBorder="1" applyAlignment="1" applyProtection="1">
      <alignment horizontal="left"/>
      <protection locked="0"/>
    </xf>
    <xf numFmtId="0" fontId="16" fillId="10" borderId="14" xfId="28" applyFont="1" applyFill="1" applyBorder="1" applyAlignment="1" applyProtection="1">
      <alignment horizontal="left"/>
      <protection locked="0"/>
    </xf>
    <xf numFmtId="0" fontId="16" fillId="10" borderId="15" xfId="28" applyFont="1" applyFill="1" applyBorder="1" applyAlignment="1" applyProtection="1">
      <alignment horizontal="left"/>
      <protection locked="0"/>
    </xf>
    <xf numFmtId="0" fontId="16" fillId="10" borderId="17" xfId="28" applyFont="1" applyFill="1" applyBorder="1" applyAlignment="1" applyProtection="1">
      <alignment horizontal="left"/>
      <protection locked="0"/>
    </xf>
    <xf numFmtId="0" fontId="16" fillId="10" borderId="2" xfId="28" applyFont="1" applyFill="1" applyBorder="1" applyAlignment="1" applyProtection="1">
      <alignment horizontal="left"/>
      <protection locked="0"/>
    </xf>
    <xf numFmtId="0" fontId="16" fillId="10" borderId="18" xfId="28" applyFont="1" applyFill="1" applyBorder="1" applyAlignment="1" applyProtection="1">
      <alignment horizontal="left"/>
      <protection locked="0"/>
    </xf>
    <xf numFmtId="167" fontId="17" fillId="10" borderId="25" xfId="28" applyNumberFormat="1" applyFont="1" applyFill="1" applyBorder="1" applyAlignment="1" applyProtection="1">
      <alignment horizontal="center"/>
      <protection locked="0"/>
    </xf>
    <xf numFmtId="167" fontId="17" fillId="10" borderId="20" xfId="28" applyNumberFormat="1" applyFont="1" applyFill="1" applyBorder="1" applyAlignment="1" applyProtection="1">
      <alignment horizontal="center"/>
      <protection locked="0"/>
    </xf>
    <xf numFmtId="0" fontId="17" fillId="9" borderId="0" xfId="28" applyFont="1" applyFill="1" applyBorder="1" applyAlignment="1" applyProtection="1">
      <alignment horizontal="center"/>
    </xf>
    <xf numFmtId="0" fontId="0" fillId="0" borderId="0" xfId="0" applyAlignment="1">
      <alignment horizontal="center" wrapText="1"/>
    </xf>
    <xf numFmtId="0" fontId="40" fillId="11" borderId="25" xfId="29" applyFont="1" applyFill="1" applyBorder="1" applyAlignment="1" applyProtection="1">
      <alignment horizontal="left"/>
    </xf>
    <xf numFmtId="0" fontId="40" fillId="11" borderId="19" xfId="29" applyFont="1" applyFill="1" applyBorder="1" applyAlignment="1" applyProtection="1">
      <alignment horizontal="left"/>
    </xf>
    <xf numFmtId="0" fontId="40" fillId="11" borderId="20" xfId="29" applyFont="1" applyFill="1" applyBorder="1" applyAlignment="1" applyProtection="1">
      <alignment horizontal="left"/>
    </xf>
    <xf numFmtId="165" fontId="58" fillId="9" borderId="0" xfId="29" applyNumberFormat="1" applyFont="1" applyFill="1" applyBorder="1" applyAlignment="1" applyProtection="1">
      <alignment horizontal="center"/>
    </xf>
    <xf numFmtId="0" fontId="16" fillId="10" borderId="0" xfId="29" applyFont="1" applyFill="1" applyBorder="1" applyAlignment="1" applyProtection="1">
      <alignment horizontal="left"/>
      <protection locked="0"/>
    </xf>
    <xf numFmtId="0" fontId="16" fillId="10" borderId="11" xfId="29" applyFont="1" applyFill="1" applyBorder="1" applyAlignment="1" applyProtection="1">
      <alignment horizontal="left"/>
      <protection locked="0"/>
    </xf>
    <xf numFmtId="0" fontId="16" fillId="10" borderId="17" xfId="29" applyFont="1" applyFill="1" applyBorder="1" applyAlignment="1" applyProtection="1">
      <alignment horizontal="left"/>
      <protection locked="0"/>
    </xf>
    <xf numFmtId="0" fontId="16" fillId="10" borderId="2" xfId="29" applyFont="1" applyFill="1" applyBorder="1" applyAlignment="1" applyProtection="1">
      <alignment horizontal="left"/>
      <protection locked="0"/>
    </xf>
    <xf numFmtId="0" fontId="16" fillId="10" borderId="18" xfId="29" applyFont="1" applyFill="1" applyBorder="1" applyAlignment="1" applyProtection="1">
      <alignment horizontal="left"/>
      <protection locked="0"/>
    </xf>
    <xf numFmtId="0" fontId="36" fillId="11" borderId="25" xfId="28" applyFont="1" applyFill="1" applyBorder="1" applyAlignment="1" applyProtection="1">
      <alignment horizontal="center"/>
    </xf>
    <xf numFmtId="0" fontId="36" fillId="11" borderId="19" xfId="28" applyFont="1" applyFill="1" applyBorder="1" applyAlignment="1" applyProtection="1">
      <alignment horizontal="center"/>
    </xf>
    <xf numFmtId="0" fontId="36" fillId="11" borderId="20" xfId="28" applyFont="1" applyFill="1" applyBorder="1" applyAlignment="1" applyProtection="1">
      <alignment horizontal="center"/>
    </xf>
    <xf numFmtId="0" fontId="40" fillId="11" borderId="25" xfId="28" applyFont="1" applyFill="1" applyBorder="1" applyAlignment="1" applyProtection="1">
      <alignment horizontal="left" wrapText="1"/>
    </xf>
    <xf numFmtId="0" fontId="16" fillId="10" borderId="26" xfId="29" applyFont="1" applyFill="1" applyBorder="1" applyAlignment="1" applyProtection="1">
      <alignment horizontal="left"/>
      <protection locked="0"/>
    </xf>
    <xf numFmtId="0" fontId="16" fillId="9" borderId="0" xfId="29" applyFont="1" applyFill="1" applyBorder="1" applyAlignment="1" applyProtection="1">
      <alignment horizontal="center"/>
    </xf>
    <xf numFmtId="167" fontId="17" fillId="10" borderId="26" xfId="29" applyNumberFormat="1" applyFont="1" applyFill="1" applyBorder="1" applyAlignment="1" applyProtection="1">
      <alignment horizontal="center"/>
      <protection locked="0"/>
    </xf>
    <xf numFmtId="0" fontId="17" fillId="10" borderId="25" xfId="29" applyFont="1" applyFill="1" applyBorder="1" applyAlignment="1" applyProtection="1">
      <alignment horizontal="left" vertical="top"/>
      <protection locked="0"/>
    </xf>
    <xf numFmtId="0" fontId="17" fillId="10" borderId="19" xfId="29" applyFont="1" applyFill="1" applyBorder="1" applyAlignment="1" applyProtection="1">
      <alignment horizontal="left" vertical="top"/>
      <protection locked="0"/>
    </xf>
    <xf numFmtId="0" fontId="17" fillId="10" borderId="20" xfId="29" applyFont="1" applyFill="1" applyBorder="1" applyAlignment="1" applyProtection="1">
      <alignment horizontal="left" vertical="top"/>
      <protection locked="0"/>
    </xf>
    <xf numFmtId="0" fontId="12" fillId="9" borderId="0" xfId="30" applyFont="1" applyFill="1" applyAlignment="1" applyProtection="1">
      <alignment horizontal="center"/>
    </xf>
    <xf numFmtId="0" fontId="12" fillId="9" borderId="0" xfId="30" applyFont="1" applyFill="1" applyAlignment="1" applyProtection="1">
      <alignment horizontal="left"/>
    </xf>
    <xf numFmtId="0" fontId="12" fillId="9" borderId="3" xfId="30" applyFont="1" applyFill="1" applyBorder="1" applyAlignment="1" applyProtection="1">
      <alignment horizontal="left"/>
    </xf>
    <xf numFmtId="0" fontId="45" fillId="11" borderId="10" xfId="30" applyFont="1" applyFill="1" applyBorder="1" applyAlignment="1" applyProtection="1">
      <alignment horizontal="center"/>
    </xf>
    <xf numFmtId="0" fontId="26" fillId="9" borderId="0" xfId="30" applyFont="1" applyFill="1" applyAlignment="1" applyProtection="1">
      <alignment horizontal="center"/>
    </xf>
    <xf numFmtId="0" fontId="45" fillId="11" borderId="10" xfId="30" applyFont="1" applyFill="1" applyBorder="1" applyAlignment="1" applyProtection="1">
      <alignment horizontal="center" vertical="center" wrapText="1"/>
    </xf>
    <xf numFmtId="0" fontId="45" fillId="11" borderId="0" xfId="30" applyFont="1" applyFill="1" applyBorder="1" applyAlignment="1" applyProtection="1">
      <alignment horizontal="center" vertical="center" wrapText="1"/>
    </xf>
    <xf numFmtId="0" fontId="45" fillId="11" borderId="12" xfId="30" applyFont="1" applyFill="1" applyBorder="1" applyAlignment="1" applyProtection="1">
      <alignment horizontal="center" vertical="center" wrapText="1"/>
    </xf>
    <xf numFmtId="0" fontId="45" fillId="11" borderId="4" xfId="30" applyFont="1" applyFill="1" applyBorder="1" applyAlignment="1" applyProtection="1">
      <alignment horizontal="center" vertical="center" wrapText="1"/>
    </xf>
    <xf numFmtId="0" fontId="45" fillId="11" borderId="34" xfId="30" applyFont="1" applyFill="1" applyBorder="1" applyAlignment="1" applyProtection="1">
      <alignment horizontal="center" vertical="center" wrapText="1"/>
    </xf>
    <xf numFmtId="0" fontId="45" fillId="11" borderId="9" xfId="30" applyFont="1" applyFill="1" applyBorder="1" applyAlignment="1" applyProtection="1">
      <alignment horizontal="center" vertical="center" wrapText="1"/>
    </xf>
    <xf numFmtId="0" fontId="27" fillId="9" borderId="0" xfId="30" applyFont="1" applyFill="1" applyAlignment="1" applyProtection="1">
      <alignment horizontal="center"/>
    </xf>
    <xf numFmtId="49" fontId="12" fillId="10" borderId="33" xfId="30" applyNumberFormat="1" applyFont="1" applyFill="1" applyBorder="1" applyAlignment="1" applyProtection="1">
      <alignment horizontal="center"/>
      <protection locked="0"/>
    </xf>
    <xf numFmtId="49" fontId="12" fillId="10" borderId="6" xfId="30" applyNumberFormat="1" applyFont="1" applyFill="1" applyBorder="1" applyAlignment="1" applyProtection="1">
      <alignment horizontal="center"/>
      <protection locked="0"/>
    </xf>
    <xf numFmtId="49" fontId="12" fillId="10" borderId="47" xfId="30" applyNumberFormat="1" applyFont="1" applyFill="1" applyBorder="1" applyAlignment="1" applyProtection="1">
      <alignment horizontal="center"/>
      <protection locked="0"/>
    </xf>
    <xf numFmtId="168" fontId="12" fillId="9" borderId="33" xfId="30" applyNumberFormat="1" applyFont="1" applyFill="1" applyBorder="1" applyAlignment="1" applyProtection="1"/>
    <xf numFmtId="168" fontId="12" fillId="9" borderId="10" xfId="30" applyNumberFormat="1" applyFont="1" applyFill="1" applyBorder="1" applyAlignment="1" applyProtection="1"/>
    <xf numFmtId="168" fontId="12" fillId="9" borderId="12" xfId="30" applyNumberFormat="1" applyFont="1" applyFill="1" applyBorder="1" applyAlignment="1" applyProtection="1"/>
    <xf numFmtId="0" fontId="47" fillId="11" borderId="0" xfId="30" applyFont="1" applyFill="1" applyAlignment="1" applyProtection="1">
      <alignment horizontal="center"/>
    </xf>
    <xf numFmtId="0" fontId="47" fillId="11" borderId="0" xfId="30" applyFont="1" applyFill="1" applyAlignment="1" applyProtection="1">
      <alignment horizontal="center" vertical="center" wrapText="1"/>
    </xf>
    <xf numFmtId="0" fontId="35" fillId="9" borderId="0" xfId="30" applyFont="1" applyFill="1" applyAlignment="1" applyProtection="1">
      <alignment horizontal="center"/>
    </xf>
    <xf numFmtId="0" fontId="47" fillId="11" borderId="0" xfId="30" applyFont="1" applyFill="1" applyAlignment="1" applyProtection="1">
      <alignment horizontal="center" vertical="center"/>
    </xf>
    <xf numFmtId="0" fontId="12" fillId="9" borderId="0" xfId="30" applyFont="1" applyFill="1" applyBorder="1" applyAlignment="1" applyProtection="1">
      <alignment horizontal="center"/>
    </xf>
    <xf numFmtId="0" fontId="47" fillId="11" borderId="9" xfId="30" applyFont="1" applyFill="1" applyBorder="1" applyAlignment="1" applyProtection="1">
      <alignment horizontal="center" vertical="center" wrapText="1"/>
    </xf>
    <xf numFmtId="0" fontId="47" fillId="11" borderId="56" xfId="30" applyFont="1" applyFill="1" applyBorder="1" applyAlignment="1" applyProtection="1">
      <alignment horizontal="center" vertical="center" wrapText="1"/>
    </xf>
    <xf numFmtId="0" fontId="49" fillId="11" borderId="25" xfId="32" applyFont="1" applyFill="1" applyBorder="1" applyAlignment="1" applyProtection="1">
      <alignment horizontal="center"/>
    </xf>
    <xf numFmtId="0" fontId="49" fillId="11" borderId="19" xfId="32" applyFont="1" applyFill="1" applyBorder="1" applyAlignment="1" applyProtection="1">
      <alignment horizontal="center"/>
    </xf>
    <xf numFmtId="0" fontId="49" fillId="11" borderId="20" xfId="32" applyFont="1" applyFill="1" applyBorder="1" applyAlignment="1" applyProtection="1">
      <alignment horizontal="center"/>
    </xf>
    <xf numFmtId="0" fontId="32" fillId="10" borderId="8" xfId="32" applyFont="1" applyFill="1" applyBorder="1" applyAlignment="1" applyProtection="1">
      <alignment horizontal="center"/>
      <protection locked="0"/>
    </xf>
    <xf numFmtId="0" fontId="32" fillId="10" borderId="3" xfId="32" applyFont="1" applyFill="1" applyBorder="1" applyAlignment="1" applyProtection="1">
      <alignment horizontal="center"/>
      <protection locked="0"/>
    </xf>
    <xf numFmtId="0" fontId="32" fillId="10" borderId="5" xfId="32" applyFont="1" applyFill="1" applyBorder="1" applyAlignment="1" applyProtection="1">
      <alignment horizontal="center"/>
      <protection locked="0"/>
    </xf>
    <xf numFmtId="0" fontId="49" fillId="11" borderId="33" xfId="32" applyFont="1" applyFill="1" applyBorder="1" applyAlignment="1" applyProtection="1">
      <alignment horizontal="center"/>
    </xf>
    <xf numFmtId="0" fontId="49" fillId="11" borderId="6" xfId="32" applyFont="1" applyFill="1" applyBorder="1" applyAlignment="1" applyProtection="1">
      <alignment horizontal="center"/>
    </xf>
    <xf numFmtId="0" fontId="49" fillId="11" borderId="44" xfId="32" applyFont="1" applyFill="1" applyBorder="1" applyAlignment="1" applyProtection="1">
      <alignment horizontal="center"/>
    </xf>
    <xf numFmtId="0" fontId="17" fillId="9" borderId="0" xfId="32" applyFont="1" applyFill="1" applyBorder="1" applyAlignment="1" applyProtection="1">
      <alignment horizontal="center" vertical="center"/>
    </xf>
    <xf numFmtId="0" fontId="49" fillId="11" borderId="80" xfId="32" applyFont="1" applyFill="1" applyBorder="1" applyAlignment="1" applyProtection="1">
      <alignment horizontal="center"/>
    </xf>
    <xf numFmtId="175" fontId="32" fillId="10" borderId="35" xfId="32" applyNumberFormat="1" applyFont="1" applyFill="1" applyBorder="1" applyAlignment="1" applyProtection="1">
      <alignment horizontal="center"/>
      <protection locked="0"/>
    </xf>
    <xf numFmtId="175" fontId="32" fillId="10" borderId="36" xfId="32" applyNumberFormat="1" applyFont="1" applyFill="1" applyBorder="1" applyAlignment="1" applyProtection="1">
      <alignment horizontal="center"/>
      <protection locked="0"/>
    </xf>
    <xf numFmtId="2" fontId="32" fillId="9" borderId="0" xfId="32" applyNumberFormat="1" applyFont="1" applyFill="1" applyBorder="1" applyAlignment="1" applyProtection="1">
      <alignment horizontal="center"/>
    </xf>
    <xf numFmtId="0" fontId="32" fillId="10" borderId="34" xfId="32" applyFont="1" applyFill="1" applyBorder="1" applyAlignment="1" applyProtection="1">
      <alignment horizontal="center"/>
      <protection locked="0"/>
    </xf>
    <xf numFmtId="0" fontId="32" fillId="10" borderId="10" xfId="32" applyFont="1" applyFill="1" applyBorder="1" applyAlignment="1" applyProtection="1">
      <alignment horizontal="center"/>
      <protection locked="0"/>
    </xf>
    <xf numFmtId="0" fontId="32" fillId="10" borderId="12" xfId="32" applyFont="1" applyFill="1" applyBorder="1" applyAlignment="1" applyProtection="1">
      <alignment horizontal="center"/>
      <protection locked="0"/>
    </xf>
    <xf numFmtId="0" fontId="31" fillId="9" borderId="0" xfId="32" applyFont="1" applyFill="1" applyAlignment="1" applyProtection="1">
      <alignment horizontal="center"/>
    </xf>
    <xf numFmtId="0" fontId="49" fillId="11" borderId="33" xfId="32" applyFont="1" applyFill="1" applyBorder="1" applyAlignment="1" applyProtection="1">
      <alignment horizontal="right"/>
    </xf>
    <xf numFmtId="0" fontId="49" fillId="11" borderId="6" xfId="32" applyFont="1" applyFill="1" applyBorder="1" applyAlignment="1" applyProtection="1">
      <alignment horizontal="right"/>
    </xf>
    <xf numFmtId="0" fontId="49" fillId="11" borderId="44" xfId="32" applyFont="1" applyFill="1" applyBorder="1" applyAlignment="1" applyProtection="1">
      <alignment horizontal="right"/>
    </xf>
    <xf numFmtId="174" fontId="32" fillId="10" borderId="35" xfId="32" applyNumberFormat="1" applyFont="1" applyFill="1" applyBorder="1" applyAlignment="1" applyProtection="1">
      <alignment horizontal="center"/>
      <protection locked="0"/>
    </xf>
    <xf numFmtId="174" fontId="32" fillId="10" borderId="36" xfId="32" applyNumberFormat="1" applyFont="1" applyFill="1" applyBorder="1" applyAlignment="1" applyProtection="1">
      <alignment horizontal="center"/>
      <protection locked="0"/>
    </xf>
    <xf numFmtId="171" fontId="32" fillId="10" borderId="35" xfId="32" applyNumberFormat="1" applyFont="1" applyFill="1" applyBorder="1" applyAlignment="1" applyProtection="1">
      <alignment horizontal="center"/>
      <protection locked="0"/>
    </xf>
    <xf numFmtId="171" fontId="32" fillId="10" borderId="36" xfId="32" applyNumberFormat="1" applyFont="1" applyFill="1" applyBorder="1" applyAlignment="1" applyProtection="1">
      <alignment horizontal="center"/>
      <protection locked="0"/>
    </xf>
    <xf numFmtId="0" fontId="32" fillId="10" borderId="33" xfId="32" applyFont="1" applyFill="1" applyBorder="1" applyAlignment="1" applyProtection="1">
      <alignment horizontal="center"/>
      <protection locked="0"/>
    </xf>
    <xf numFmtId="0" fontId="32" fillId="10" borderId="6" xfId="32" applyFont="1" applyFill="1" applyBorder="1" applyAlignment="1" applyProtection="1">
      <alignment horizontal="center"/>
      <protection locked="0"/>
    </xf>
    <xf numFmtId="0" fontId="32" fillId="10" borderId="47" xfId="32" applyFont="1" applyFill="1" applyBorder="1" applyAlignment="1" applyProtection="1">
      <alignment horizontal="center"/>
      <protection locked="0"/>
    </xf>
    <xf numFmtId="0" fontId="27" fillId="9" borderId="0" xfId="33" applyFont="1" applyFill="1" applyAlignment="1" applyProtection="1">
      <alignment horizontal="center"/>
    </xf>
    <xf numFmtId="0" fontId="46" fillId="11" borderId="33" xfId="31" applyFont="1" applyFill="1" applyBorder="1" applyAlignment="1" applyProtection="1">
      <alignment horizontal="center"/>
    </xf>
    <xf numFmtId="0" fontId="46" fillId="11" borderId="47" xfId="31" applyFont="1" applyFill="1" applyBorder="1" applyAlignment="1" applyProtection="1">
      <alignment horizontal="center"/>
    </xf>
    <xf numFmtId="0" fontId="46" fillId="11" borderId="6" xfId="31" applyFont="1" applyFill="1" applyBorder="1" applyAlignment="1" applyProtection="1">
      <alignment horizontal="center"/>
    </xf>
    <xf numFmtId="0" fontId="46" fillId="11" borderId="44" xfId="31" applyFont="1" applyFill="1" applyBorder="1" applyAlignment="1" applyProtection="1">
      <alignment horizontal="center"/>
    </xf>
    <xf numFmtId="0" fontId="24" fillId="9" borderId="0" xfId="33" applyFont="1" applyFill="1" applyAlignment="1" applyProtection="1">
      <alignment horizontal="center"/>
    </xf>
    <xf numFmtId="0" fontId="50" fillId="11" borderId="33" xfId="31" applyFont="1" applyFill="1" applyBorder="1" applyAlignment="1" applyProtection="1">
      <alignment horizontal="center"/>
    </xf>
    <xf numFmtId="0" fontId="50" fillId="11" borderId="6" xfId="31" applyFont="1" applyFill="1" applyBorder="1" applyAlignment="1" applyProtection="1">
      <alignment horizontal="center"/>
    </xf>
    <xf numFmtId="0" fontId="50" fillId="11" borderId="44" xfId="31" applyFont="1" applyFill="1" applyBorder="1" applyAlignment="1" applyProtection="1">
      <alignment horizontal="center"/>
    </xf>
    <xf numFmtId="0" fontId="12" fillId="10" borderId="81" xfId="33" applyFont="1" applyFill="1" applyBorder="1" applyAlignment="1" applyProtection="1">
      <alignment horizontal="center"/>
      <protection locked="0"/>
    </xf>
    <xf numFmtId="0" fontId="12" fillId="10" borderId="6" xfId="33" applyFont="1" applyFill="1" applyBorder="1" applyAlignment="1" applyProtection="1">
      <alignment horizontal="center"/>
      <protection locked="0"/>
    </xf>
    <xf numFmtId="0" fontId="12" fillId="10" borderId="47" xfId="33" applyFont="1" applyFill="1" applyBorder="1" applyAlignment="1" applyProtection="1">
      <alignment horizontal="center"/>
      <protection locked="0"/>
    </xf>
    <xf numFmtId="0" fontId="12" fillId="10" borderId="34" xfId="33" applyFont="1" applyFill="1" applyBorder="1" applyAlignment="1" applyProtection="1">
      <alignment horizontal="center"/>
      <protection locked="0"/>
    </xf>
    <xf numFmtId="0" fontId="12" fillId="10" borderId="10" xfId="33" applyFont="1" applyFill="1" applyBorder="1" applyAlignment="1" applyProtection="1">
      <alignment horizontal="center"/>
      <protection locked="0"/>
    </xf>
    <xf numFmtId="0" fontId="12" fillId="10" borderId="12" xfId="33" applyFont="1" applyFill="1" applyBorder="1" applyAlignment="1" applyProtection="1">
      <alignment horizontal="center"/>
      <protection locked="0"/>
    </xf>
    <xf numFmtId="0" fontId="12" fillId="10" borderId="8" xfId="33" applyFont="1" applyFill="1" applyBorder="1" applyAlignment="1" applyProtection="1">
      <alignment horizontal="center"/>
      <protection locked="0"/>
    </xf>
    <xf numFmtId="0" fontId="12" fillId="10" borderId="3" xfId="33" applyFont="1" applyFill="1" applyBorder="1" applyAlignment="1" applyProtection="1">
      <alignment horizontal="center"/>
      <protection locked="0"/>
    </xf>
    <xf numFmtId="0" fontId="12" fillId="10" borderId="5" xfId="33" applyFont="1" applyFill="1" applyBorder="1" applyAlignment="1" applyProtection="1">
      <alignment horizontal="center"/>
      <protection locked="0"/>
    </xf>
    <xf numFmtId="0" fontId="13" fillId="9" borderId="0" xfId="31" applyFont="1" applyFill="1" applyAlignment="1" applyProtection="1">
      <alignment horizontal="center"/>
    </xf>
    <xf numFmtId="0" fontId="17" fillId="9" borderId="0" xfId="31" applyFont="1" applyFill="1" applyAlignment="1" applyProtection="1">
      <alignment horizontal="center"/>
    </xf>
    <xf numFmtId="0" fontId="12" fillId="10" borderId="6" xfId="31" applyFont="1" applyFill="1" applyBorder="1" applyAlignment="1" applyProtection="1">
      <alignment horizontal="center"/>
      <protection locked="0"/>
    </xf>
    <xf numFmtId="0" fontId="12" fillId="10" borderId="47" xfId="31" applyFont="1" applyFill="1" applyBorder="1" applyAlignment="1" applyProtection="1">
      <alignment horizontal="center"/>
      <protection locked="0"/>
    </xf>
    <xf numFmtId="0" fontId="49" fillId="11" borderId="47" xfId="32" applyFont="1" applyFill="1" applyBorder="1" applyAlignment="1" applyProtection="1">
      <alignment horizontal="center"/>
    </xf>
    <xf numFmtId="0" fontId="12" fillId="10" borderId="34" xfId="31" applyFont="1" applyFill="1" applyBorder="1" applyAlignment="1" applyProtection="1">
      <alignment horizontal="center"/>
      <protection locked="0"/>
    </xf>
    <xf numFmtId="0" fontId="12" fillId="10" borderId="10" xfId="31" applyFont="1" applyFill="1" applyBorder="1" applyAlignment="1" applyProtection="1">
      <alignment horizontal="center"/>
      <protection locked="0"/>
    </xf>
    <xf numFmtId="0" fontId="12" fillId="10" borderId="12" xfId="31" applyFont="1" applyFill="1" applyBorder="1" applyAlignment="1" applyProtection="1">
      <alignment horizontal="center"/>
      <protection locked="0"/>
    </xf>
    <xf numFmtId="0" fontId="12" fillId="10" borderId="8" xfId="31" applyFont="1" applyFill="1" applyBorder="1" applyAlignment="1" applyProtection="1">
      <alignment horizontal="center"/>
      <protection locked="0"/>
    </xf>
    <xf numFmtId="0" fontId="12" fillId="10" borderId="3" xfId="31" applyFont="1" applyFill="1" applyBorder="1" applyAlignment="1" applyProtection="1">
      <alignment horizontal="center"/>
      <protection locked="0"/>
    </xf>
    <xf numFmtId="0" fontId="12" fillId="10" borderId="5" xfId="31" applyFont="1" applyFill="1" applyBorder="1" applyAlignment="1" applyProtection="1">
      <alignment horizontal="center"/>
      <protection locked="0"/>
    </xf>
  </cellXfs>
  <cellStyles count="53">
    <cellStyle name="20 % - Akzent1" xfId="35" builtinId="30" hidden="1"/>
    <cellStyle name="20 % - Akzent2" xfId="38" builtinId="34" hidden="1"/>
    <cellStyle name="20 % - Akzent3" xfId="41" builtinId="38" hidden="1"/>
    <cellStyle name="20 % - Akzent4" xfId="44" builtinId="42" hidden="1"/>
    <cellStyle name="20 % - Akzent5" xfId="47" builtinId="46" hidden="1"/>
    <cellStyle name="20 % - Akzent6" xfId="50" builtinId="50" hidden="1"/>
    <cellStyle name="20% - Akzent1" xfId="1"/>
    <cellStyle name="20% - Akzent2" xfId="2"/>
    <cellStyle name="20% - Akzent3" xfId="3"/>
    <cellStyle name="20% - Akzent4" xfId="4"/>
    <cellStyle name="20% - Akzent5" xfId="5"/>
    <cellStyle name="20% - Akzent6" xfId="6"/>
    <cellStyle name="40 % - Akzent1" xfId="36" builtinId="31" hidden="1"/>
    <cellStyle name="40 % - Akzent2" xfId="39" builtinId="35" hidden="1"/>
    <cellStyle name="40 % - Akzent3" xfId="42" builtinId="39" hidden="1"/>
    <cellStyle name="40 % - Akzent4" xfId="45" builtinId="43" hidden="1"/>
    <cellStyle name="40 % - Akzent5" xfId="48" builtinId="47" hidden="1"/>
    <cellStyle name="40 % - Akzent6" xfId="51" builtinId="51" hidden="1"/>
    <cellStyle name="40% - Akzent1" xfId="7"/>
    <cellStyle name="40% - Akzent2" xfId="8"/>
    <cellStyle name="40% - Akzent3" xfId="9"/>
    <cellStyle name="40% - Akzent4" xfId="10"/>
    <cellStyle name="40% - Akzent5" xfId="11"/>
    <cellStyle name="40% - Akzent6" xfId="12"/>
    <cellStyle name="60 % - Akzent1" xfId="37" builtinId="32" hidden="1"/>
    <cellStyle name="60 % - Akzent2" xfId="40" builtinId="36" hidden="1"/>
    <cellStyle name="60 % - Akzent3" xfId="43" builtinId="40" hidden="1"/>
    <cellStyle name="60 % - Akzent4" xfId="46" builtinId="44" hidden="1"/>
    <cellStyle name="60 % - Akzent5" xfId="49" builtinId="48" hidden="1"/>
    <cellStyle name="60 % - Akzent6" xfId="52" builtinId="52" hidden="1"/>
    <cellStyle name="60% - Akzent1" xfId="13"/>
    <cellStyle name="60% - Akzent2" xfId="14"/>
    <cellStyle name="60% - Akzent3" xfId="15"/>
    <cellStyle name="60% - Akzent4" xfId="16"/>
    <cellStyle name="60% - Akzent5" xfId="17"/>
    <cellStyle name="60% - Akzent6" xfId="18"/>
    <cellStyle name="Dezimal_lohn004_reisespesen_eintaegig_kj_2002_euro1" xfId="19"/>
    <cellStyle name="Dezimal_lohn005_reisespesen_mehrtaegig_kj_2002_euro1" xfId="20"/>
    <cellStyle name="Dezimal_REISE MEHR 02 QUER TEXT1" xfId="21"/>
    <cellStyle name="Dezimal_reise_eintaegig_2003_text1" xfId="22"/>
    <cellStyle name="Dezimal_reise_mehr_2003_text1" xfId="23"/>
    <cellStyle name="Euro" xfId="24"/>
    <cellStyle name="Link" xfId="25" builtinId="8"/>
    <cellStyle name="Prozent 2" xfId="26"/>
    <cellStyle name="Standard" xfId="0" builtinId="0"/>
    <cellStyle name="Standard_KFZ EV KJ 2000_mit Musterwerte1" xfId="27"/>
    <cellStyle name="Standard_lohn004_reisespesen_eintaegig_kj_2002_euro1" xfId="28"/>
    <cellStyle name="Standard_lohn005_reisespesen_mehrtaegig_kj_2002_euro1" xfId="29"/>
    <cellStyle name="Standard_Monatsreisekosten_I" xfId="30"/>
    <cellStyle name="Standard_REISE MEHR 02 QUER TEXT1" xfId="31"/>
    <cellStyle name="Standard_reise_eintaegig_2003_text1" xfId="32"/>
    <cellStyle name="Standard_reise_mehr_2003_text1" xfId="33"/>
    <cellStyle name="Währung" xfId="3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78" lockText="1" noThreeD="1"/>
</file>

<file path=xl/ctrlProps/ctrlProp5.xml><?xml version="1.0" encoding="utf-8"?>
<formControlPr xmlns="http://schemas.microsoft.com/office/spreadsheetml/2009/9/main" objectType="CheckBox" fmlaLink="$Q$82" lockText="1" noThreeD="1"/>
</file>

<file path=xl/ctrlProps/ctrlProp6.xml><?xml version="1.0" encoding="utf-8"?>
<formControlPr xmlns="http://schemas.microsoft.com/office/spreadsheetml/2009/9/main" objectType="CheckBox" fmlaLink="$Q$81" lockText="1" noThreeD="1"/>
</file>

<file path=xl/ctrlProps/ctrlProp7.xml><?xml version="1.0" encoding="utf-8"?>
<formControlPr xmlns="http://schemas.microsoft.com/office/spreadsheetml/2009/9/main" objectType="CheckBox" fmlaLink="$Q$80"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124240</xdr:colOff>
      <xdr:row>2</xdr:row>
      <xdr:rowOff>95250</xdr:rowOff>
    </xdr:from>
    <xdr:to>
      <xdr:col>3</xdr:col>
      <xdr:colOff>5043280</xdr:colOff>
      <xdr:row>3</xdr:row>
      <xdr:rowOff>72702</xdr:rowOff>
    </xdr:to>
    <xdr:sp macro="" textlink="">
      <xdr:nvSpPr>
        <xdr:cNvPr id="2" name="Rechteck 1">
          <a:extLst>
            <a:ext uri="{FF2B5EF4-FFF2-40B4-BE49-F238E27FC236}">
              <a16:creationId xmlns:a16="http://schemas.microsoft.com/office/drawing/2014/main" id="{00000000-0008-0000-0000-000002000000}"/>
            </a:ext>
          </a:extLst>
        </xdr:cNvPr>
        <xdr:cNvSpPr>
          <a:spLocks noChangeArrowheads="1"/>
        </xdr:cNvSpPr>
      </xdr:nvSpPr>
      <xdr:spPr bwMode="auto">
        <a:xfrm>
          <a:off x="124240" y="476250"/>
          <a:ext cx="5433390" cy="358452"/>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2017</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5606" name="Grafik 2" descr="nwb_logo.gif">
          <a:extLst>
            <a:ext uri="{FF2B5EF4-FFF2-40B4-BE49-F238E27FC236}">
              <a16:creationId xmlns:a16="http://schemas.microsoft.com/office/drawing/2014/main" id="{00000000-0008-0000-0000-0000066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0</xdr:row>
      <xdr:rowOff>104775</xdr:rowOff>
    </xdr:from>
    <xdr:to>
      <xdr:col>7</xdr:col>
      <xdr:colOff>1581150</xdr:colOff>
      <xdr:row>2</xdr:row>
      <xdr:rowOff>9525</xdr:rowOff>
    </xdr:to>
    <xdr:sp macro="" textlink="">
      <xdr:nvSpPr>
        <xdr:cNvPr id="3090" name="Rechteck 1">
          <a:extLst>
            <a:ext uri="{FF2B5EF4-FFF2-40B4-BE49-F238E27FC236}">
              <a16:creationId xmlns:a16="http://schemas.microsoft.com/office/drawing/2014/main" id="{00000000-0008-0000-0900-0000120C0000}"/>
            </a:ext>
          </a:extLst>
        </xdr:cNvPr>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2017</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7</xdr:col>
      <xdr:colOff>1666875</xdr:colOff>
      <xdr:row>1</xdr:row>
      <xdr:rowOff>104775</xdr:rowOff>
    </xdr:to>
    <xdr:sp macro="" textlink="">
      <xdr:nvSpPr>
        <xdr:cNvPr id="1042" name="Rechteck 1">
          <a:extLst>
            <a:ext uri="{FF2B5EF4-FFF2-40B4-BE49-F238E27FC236}">
              <a16:creationId xmlns:a16="http://schemas.microsoft.com/office/drawing/2014/main" id="{00000000-0008-0000-0A00-000012040000}"/>
            </a:ext>
          </a:extLst>
        </xdr:cNvPr>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124240</xdr:colOff>
      <xdr:row>2</xdr:row>
      <xdr:rowOff>95250</xdr:rowOff>
    </xdr:from>
    <xdr:to>
      <xdr:col>3</xdr:col>
      <xdr:colOff>5043280</xdr:colOff>
      <xdr:row>3</xdr:row>
      <xdr:rowOff>72702</xdr:rowOff>
    </xdr:to>
    <xdr:sp macro="" textlink="">
      <xdr:nvSpPr>
        <xdr:cNvPr id="4098" name="Rechteck 1">
          <a:extLst>
            <a:ext uri="{FF2B5EF4-FFF2-40B4-BE49-F238E27FC236}">
              <a16:creationId xmlns:a16="http://schemas.microsoft.com/office/drawing/2014/main" id="{00000000-0008-0000-0100-000002100000}"/>
            </a:ext>
          </a:extLst>
        </xdr:cNvPr>
        <xdr:cNvSpPr>
          <a:spLocks noChangeArrowheads="1"/>
        </xdr:cNvSpPr>
      </xdr:nvSpPr>
      <xdr:spPr bwMode="auto">
        <a:xfrm>
          <a:off x="124240" y="95250"/>
          <a:ext cx="5433390" cy="360293"/>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2017</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6630" name="Grafik 2" descr="nwb_logo.gif">
          <a:extLst>
            <a:ext uri="{FF2B5EF4-FFF2-40B4-BE49-F238E27FC236}">
              <a16:creationId xmlns:a16="http://schemas.microsoft.com/office/drawing/2014/main" id="{00000000-0008-0000-0100-0000066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3</xdr:col>
      <xdr:colOff>7515225</xdr:colOff>
      <xdr:row>3</xdr:row>
      <xdr:rowOff>228600</xdr:rowOff>
    </xdr:to>
    <xdr:sp macro="" textlink="">
      <xdr:nvSpPr>
        <xdr:cNvPr id="5122" name="Rechteck 1">
          <a:extLst>
            <a:ext uri="{FF2B5EF4-FFF2-40B4-BE49-F238E27FC236}">
              <a16:creationId xmlns:a16="http://schemas.microsoft.com/office/drawing/2014/main" id="{00000000-0008-0000-0200-000002140000}"/>
            </a:ext>
          </a:extLst>
        </xdr:cNvPr>
        <xdr:cNvSpPr>
          <a:spLocks noChangeArrowheads="1"/>
        </xdr:cNvSpPr>
      </xdr:nvSpPr>
      <xdr:spPr bwMode="auto">
        <a:xfrm>
          <a:off x="247650" y="95250"/>
          <a:ext cx="7953375" cy="981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2017</a:t>
          </a:r>
        </a:p>
        <a:p>
          <a:pPr algn="ctr" rtl="0">
            <a:lnSpc>
              <a:spcPts val="1900"/>
            </a:lnSpc>
            <a:defRPr sz="1000"/>
          </a:pP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257176</xdr:rowOff>
    </xdr:from>
    <xdr:to>
      <xdr:col>5</xdr:col>
      <xdr:colOff>1238250</xdr:colOff>
      <xdr:row>2</xdr:row>
      <xdr:rowOff>66676</xdr:rowOff>
    </xdr:to>
    <xdr:sp macro="" textlink="">
      <xdr:nvSpPr>
        <xdr:cNvPr id="2050" name="Rechteck 1">
          <a:extLst>
            <a:ext uri="{FF2B5EF4-FFF2-40B4-BE49-F238E27FC236}">
              <a16:creationId xmlns:a16="http://schemas.microsoft.com/office/drawing/2014/main" id="{00000000-0008-0000-0300-000002080000}"/>
            </a:ext>
          </a:extLst>
        </xdr:cNvPr>
        <xdr:cNvSpPr>
          <a:spLocks noChangeArrowheads="1"/>
        </xdr:cNvSpPr>
      </xdr:nvSpPr>
      <xdr:spPr bwMode="auto">
        <a:xfrm>
          <a:off x="161925" y="257176"/>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2017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180975</xdr:rowOff>
    </xdr:from>
    <xdr:to>
      <xdr:col>14</xdr:col>
      <xdr:colOff>1533525</xdr:colOff>
      <xdr:row>1</xdr:row>
      <xdr:rowOff>371475</xdr:rowOff>
    </xdr:to>
    <xdr:sp macro="" textlink="">
      <xdr:nvSpPr>
        <xdr:cNvPr id="16395" name="Rechteck 1">
          <a:extLst>
            <a:ext uri="{FF2B5EF4-FFF2-40B4-BE49-F238E27FC236}">
              <a16:creationId xmlns:a16="http://schemas.microsoft.com/office/drawing/2014/main" id="{00000000-0008-0000-0400-00000B400000}"/>
            </a:ext>
          </a:extLst>
        </xdr:cNvPr>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2017</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51" name="Group 17">
          <a:extLst>
            <a:ext uri="{FF2B5EF4-FFF2-40B4-BE49-F238E27FC236}">
              <a16:creationId xmlns:a16="http://schemas.microsoft.com/office/drawing/2014/main" id="{00000000-0008-0000-0400-0000A7400000}"/>
            </a:ext>
          </a:extLst>
        </xdr:cNvPr>
        <xdr:cNvGrpSpPr>
          <a:grpSpLocks/>
        </xdr:cNvGrpSpPr>
      </xdr:nvGrpSpPr>
      <xdr:grpSpPr bwMode="auto">
        <a:xfrm>
          <a:off x="1902883" y="18439342"/>
          <a:ext cx="1225550" cy="240241"/>
          <a:chOff x="199" y="1970"/>
          <a:chExt cx="115" cy="27"/>
        </a:xfrm>
      </xdr:grpSpPr>
      <xdr:sp macro="" textlink="">
        <xdr:nvSpPr>
          <xdr:cNvPr id="16558" name="Rectangle 15">
            <a:extLst>
              <a:ext uri="{FF2B5EF4-FFF2-40B4-BE49-F238E27FC236}">
                <a16:creationId xmlns:a16="http://schemas.microsoft.com/office/drawing/2014/main" id="{00000000-0008-0000-0400-0000AE400000}"/>
              </a:ext>
            </a:extLst>
          </xdr:cNvPr>
          <xdr:cNvSpPr>
            <a:spLocks noChangeArrowheads="1"/>
          </xdr:cNvSpPr>
        </xdr:nvSpPr>
        <xdr:spPr bwMode="auto">
          <a:xfrm>
            <a:off x="205" y="1980"/>
            <a:ext cx="9" cy="9"/>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52" name="Group 21">
          <a:extLst>
            <a:ext uri="{FF2B5EF4-FFF2-40B4-BE49-F238E27FC236}">
              <a16:creationId xmlns:a16="http://schemas.microsoft.com/office/drawing/2014/main" id="{00000000-0008-0000-0400-0000A8400000}"/>
            </a:ext>
          </a:extLst>
        </xdr:cNvPr>
        <xdr:cNvGrpSpPr>
          <a:grpSpLocks/>
        </xdr:cNvGrpSpPr>
      </xdr:nvGrpSpPr>
      <xdr:grpSpPr bwMode="auto">
        <a:xfrm>
          <a:off x="1912408" y="18670058"/>
          <a:ext cx="1225550" cy="209550"/>
          <a:chOff x="200" y="1996"/>
          <a:chExt cx="115" cy="22"/>
        </a:xfrm>
      </xdr:grpSpPr>
      <xdr:sp macro="" textlink="">
        <xdr:nvSpPr>
          <xdr:cNvPr id="16557" name="Rectangle 18">
            <a:extLst>
              <a:ext uri="{FF2B5EF4-FFF2-40B4-BE49-F238E27FC236}">
                <a16:creationId xmlns:a16="http://schemas.microsoft.com/office/drawing/2014/main" id="{00000000-0008-0000-0400-0000AD400000}"/>
              </a:ext>
            </a:extLst>
          </xdr:cNvPr>
          <xdr:cNvSpPr>
            <a:spLocks noChangeArrowheads="1"/>
          </xdr:cNvSpPr>
        </xdr:nvSpPr>
        <xdr:spPr bwMode="auto">
          <a:xfrm>
            <a:off x="208" y="2004"/>
            <a:ext cx="8" cy="8"/>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53" name="Group 24">
          <a:extLst>
            <a:ext uri="{FF2B5EF4-FFF2-40B4-BE49-F238E27FC236}">
              <a16:creationId xmlns:a16="http://schemas.microsoft.com/office/drawing/2014/main" id="{00000000-0008-0000-0400-0000A9400000}"/>
            </a:ext>
          </a:extLst>
        </xdr:cNvPr>
        <xdr:cNvGrpSpPr>
          <a:grpSpLocks/>
        </xdr:cNvGrpSpPr>
      </xdr:nvGrpSpPr>
      <xdr:grpSpPr bwMode="auto">
        <a:xfrm>
          <a:off x="1912408" y="18918767"/>
          <a:ext cx="1225550" cy="210608"/>
          <a:chOff x="200" y="2023"/>
          <a:chExt cx="115" cy="23"/>
        </a:xfrm>
      </xdr:grpSpPr>
      <xdr:sp macro="" textlink="">
        <xdr:nvSpPr>
          <xdr:cNvPr id="16556" name="Rectangle 22">
            <a:extLst>
              <a:ext uri="{FF2B5EF4-FFF2-40B4-BE49-F238E27FC236}">
                <a16:creationId xmlns:a16="http://schemas.microsoft.com/office/drawing/2014/main" id="{00000000-0008-0000-0400-0000AC400000}"/>
              </a:ext>
            </a:extLst>
          </xdr:cNvPr>
          <xdr:cNvSpPr>
            <a:spLocks noChangeArrowheads="1"/>
          </xdr:cNvSpPr>
        </xdr:nvSpPr>
        <xdr:spPr bwMode="auto">
          <a:xfrm>
            <a:off x="208" y="2031"/>
            <a:ext cx="6" cy="6"/>
          </a:xfrm>
          <a:prstGeom prst="rect">
            <a:avLst/>
          </a:prstGeom>
          <a:solidFill>
            <a:srgbClr val="FFFFFF"/>
          </a:solidFill>
          <a:ln w="9525">
            <a:solidFill>
              <a:srgbClr val="000000"/>
            </a:solidFill>
            <a:miter lim="800000"/>
            <a:headEnd/>
            <a:tailEnd/>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54" name="Group 27">
          <a:extLst>
            <a:ext uri="{FF2B5EF4-FFF2-40B4-BE49-F238E27FC236}">
              <a16:creationId xmlns:a16="http://schemas.microsoft.com/office/drawing/2014/main" id="{00000000-0008-0000-0400-0000AA400000}"/>
            </a:ext>
          </a:extLst>
        </xdr:cNvPr>
        <xdr:cNvGrpSpPr>
          <a:grpSpLocks/>
        </xdr:cNvGrpSpPr>
      </xdr:nvGrpSpPr>
      <xdr:grpSpPr bwMode="auto">
        <a:xfrm>
          <a:off x="9094258" y="17821275"/>
          <a:ext cx="490009" cy="551392"/>
          <a:chOff x="915" y="1904"/>
          <a:chExt cx="44" cy="59"/>
        </a:xfrm>
      </xdr:grpSpPr>
      <xdr:sp macro="" textlink="">
        <xdr:nvSpPr>
          <xdr:cNvPr id="16555" name="Rectangle 25">
            <a:extLst>
              <a:ext uri="{FF2B5EF4-FFF2-40B4-BE49-F238E27FC236}">
                <a16:creationId xmlns:a16="http://schemas.microsoft.com/office/drawing/2014/main" id="{00000000-0008-0000-0400-0000AB400000}"/>
              </a:ext>
            </a:extLst>
          </xdr:cNvPr>
          <xdr:cNvSpPr>
            <a:spLocks noChangeArrowheads="1"/>
          </xdr:cNvSpPr>
        </xdr:nvSpPr>
        <xdr:spPr bwMode="auto">
          <a:xfrm>
            <a:off x="922" y="1929"/>
            <a:ext cx="8" cy="8"/>
          </a:xfrm>
          <a:prstGeom prst="rect">
            <a:avLst/>
          </a:prstGeom>
          <a:solidFill>
            <a:srgbClr val="FFFFFF"/>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xdr:col>
          <xdr:colOff>2032000</xdr:colOff>
          <xdr:row>57</xdr:row>
          <xdr:rowOff>12700</xdr:rowOff>
        </xdr:from>
        <xdr:to>
          <xdr:col>5</xdr:col>
          <xdr:colOff>31750</xdr:colOff>
          <xdr:row>58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2032000</xdr:colOff>
          <xdr:row>58</xdr:row>
          <xdr:rowOff>19050</xdr:rowOff>
        </xdr:from>
        <xdr:to>
          <xdr:col>5</xdr:col>
          <xdr:colOff>31750</xdr:colOff>
          <xdr:row>59</xdr:row>
          <xdr:rowOff>12700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2032000</xdr:colOff>
          <xdr:row>59</xdr:row>
          <xdr:rowOff>19050</xdr:rowOff>
        </xdr:from>
        <xdr:to>
          <xdr:col>5</xdr:col>
          <xdr:colOff>31750</xdr:colOff>
          <xdr:row>60</xdr:row>
          <xdr:rowOff>12700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1079500</xdr:colOff>
          <xdr:row>76</xdr:row>
          <xdr:rowOff>146050</xdr:rowOff>
        </xdr:from>
        <xdr:to>
          <xdr:col>8</xdr:col>
          <xdr:colOff>0</xdr:colOff>
          <xdr:row>78</xdr:row>
          <xdr:rowOff>152400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1746250</xdr:colOff>
          <xdr:row>81</xdr:row>
          <xdr:rowOff>38100</xdr:rowOff>
        </xdr:from>
        <xdr:to>
          <xdr:col>2</xdr:col>
          <xdr:colOff>127000</xdr:colOff>
          <xdr:row>82</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1746250</xdr:colOff>
          <xdr:row>80</xdr:row>
          <xdr:rowOff>12700</xdr:rowOff>
        </xdr:from>
        <xdr:to>
          <xdr:col>2</xdr:col>
          <xdr:colOff>127000</xdr:colOff>
          <xdr:row>80</xdr:row>
          <xdr:rowOff>222250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1733550</xdr:colOff>
          <xdr:row>78</xdr:row>
          <xdr:rowOff>222250</xdr:rowOff>
        </xdr:from>
        <xdr:to>
          <xdr:col>2</xdr:col>
          <xdr:colOff>114300</xdr:colOff>
          <xdr:row>80</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13</xdr:col>
      <xdr:colOff>1466850</xdr:colOff>
      <xdr:row>1</xdr:row>
      <xdr:rowOff>314325</xdr:rowOff>
    </xdr:to>
    <xdr:sp macro="" textlink="">
      <xdr:nvSpPr>
        <xdr:cNvPr id="24586" name="Rechteck 1">
          <a:extLst>
            <a:ext uri="{FF2B5EF4-FFF2-40B4-BE49-F238E27FC236}">
              <a16:creationId xmlns:a16="http://schemas.microsoft.com/office/drawing/2014/main" id="{00000000-0008-0000-0500-00000A600000}"/>
            </a:ext>
          </a:extLst>
        </xdr:cNvPr>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2017</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mc:AlternateContent xmlns:mc="http://schemas.openxmlformats.org/markup-compatibility/2006">
    <mc:Choice xmlns:a14="http://schemas.microsoft.com/office/drawing/2010/main" Requires="a14">
      <xdr:twoCellAnchor editAs="oneCell">
        <xdr:from>
          <xdr:col>1</xdr:col>
          <xdr:colOff>1905000</xdr:colOff>
          <xdr:row>79</xdr:row>
          <xdr:rowOff>0</xdr:rowOff>
        </xdr:from>
        <xdr:to>
          <xdr:col>1</xdr:col>
          <xdr:colOff>2209800</xdr:colOff>
          <xdr:row>80</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80</xdr:row>
          <xdr:rowOff>0</xdr:rowOff>
        </xdr:from>
        <xdr:to>
          <xdr:col>1</xdr:col>
          <xdr:colOff>2209800</xdr:colOff>
          <xdr:row>80</xdr:row>
          <xdr:rowOff>222250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81</xdr:row>
          <xdr:rowOff>0</xdr:rowOff>
        </xdr:from>
        <xdr:to>
          <xdr:col>1</xdr:col>
          <xdr:colOff>2209800</xdr:colOff>
          <xdr:row>82</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95</xdr:row>
          <xdr:rowOff>0</xdr:rowOff>
        </xdr:from>
        <xdr:to>
          <xdr:col>1</xdr:col>
          <xdr:colOff>2209800</xdr:colOff>
          <xdr:row>96</xdr:row>
          <xdr:rowOff>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96</xdr:row>
          <xdr:rowOff>0</xdr:rowOff>
        </xdr:from>
        <xdr:to>
          <xdr:col>1</xdr:col>
          <xdr:colOff>2209800</xdr:colOff>
          <xdr:row>96</xdr:row>
          <xdr:rowOff>222250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97</xdr:row>
          <xdr:rowOff>0</xdr:rowOff>
        </xdr:from>
        <xdr:to>
          <xdr:col>1</xdr:col>
          <xdr:colOff>2209800</xdr:colOff>
          <xdr:row>98</xdr:row>
          <xdr:rowOff>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85725</xdr:rowOff>
    </xdr:from>
    <xdr:to>
      <xdr:col>21</xdr:col>
      <xdr:colOff>876300</xdr:colOff>
      <xdr:row>1</xdr:row>
      <xdr:rowOff>47625</xdr:rowOff>
    </xdr:to>
    <xdr:sp macro="" textlink="">
      <xdr:nvSpPr>
        <xdr:cNvPr id="2" name="Rechteck 1">
          <a:extLst>
            <a:ext uri="{FF2B5EF4-FFF2-40B4-BE49-F238E27FC236}">
              <a16:creationId xmlns:a16="http://schemas.microsoft.com/office/drawing/2014/main" id="{00000000-0008-0000-0600-000002000000}"/>
            </a:ext>
          </a:extLst>
        </xdr:cNvPr>
        <xdr:cNvSpPr>
          <a:spLocks noChangeArrowheads="1"/>
        </xdr:cNvSpPr>
      </xdr:nvSpPr>
      <xdr:spPr bwMode="auto">
        <a:xfrm>
          <a:off x="85725" y="85725"/>
          <a:ext cx="8705850" cy="3143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2017</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19</xdr:col>
      <xdr:colOff>1038225</xdr:colOff>
      <xdr:row>1</xdr:row>
      <xdr:rowOff>47625</xdr:rowOff>
    </xdr:to>
    <xdr:sp macro="" textlink="">
      <xdr:nvSpPr>
        <xdr:cNvPr id="2" name="Rechteck 1">
          <a:extLst>
            <a:ext uri="{FF2B5EF4-FFF2-40B4-BE49-F238E27FC236}">
              <a16:creationId xmlns:a16="http://schemas.microsoft.com/office/drawing/2014/main" id="{00000000-0008-0000-0700-000002000000}"/>
            </a:ext>
          </a:extLst>
        </xdr:cNvPr>
        <xdr:cNvSpPr>
          <a:spLocks noChangeArrowheads="1"/>
        </xdr:cNvSpPr>
      </xdr:nvSpPr>
      <xdr:spPr bwMode="auto">
        <a:xfrm>
          <a:off x="57150" y="85725"/>
          <a:ext cx="845820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2017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6</xdr:col>
      <xdr:colOff>1600200</xdr:colOff>
      <xdr:row>1</xdr:row>
      <xdr:rowOff>133350</xdr:rowOff>
    </xdr:to>
    <xdr:sp macro="" textlink="">
      <xdr:nvSpPr>
        <xdr:cNvPr id="7186" name="Rechteck 1">
          <a:extLst>
            <a:ext uri="{FF2B5EF4-FFF2-40B4-BE49-F238E27FC236}">
              <a16:creationId xmlns:a16="http://schemas.microsoft.com/office/drawing/2014/main" id="{00000000-0008-0000-0800-0000121C0000}"/>
            </a:ext>
          </a:extLst>
        </xdr:cNvPr>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2017</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enbank.nwb.de/Dokument/Anzeigen/123548/" TargetMode="External"/><Relationship Id="rId1" Type="http://schemas.openxmlformats.org/officeDocument/2006/relationships/hyperlink" Target="http://www.nwb-datenbank.de/start/showdoi/?doi=UAAAE-46398&amp;doicheck=5bff6c0749084576bb2d7405e05f333f&amp;datum=20150410&amp;starter=auto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D122"/>
  <sheetViews>
    <sheetView showGridLines="0" tabSelected="1" showRuler="0" view="pageLayout" zoomScaleNormal="115" zoomScaleSheetLayoutView="100" workbookViewId="0">
      <selection activeCell="B10" sqref="B10:D10"/>
    </sheetView>
  </sheetViews>
  <sheetFormatPr baseColWidth="10" defaultColWidth="0" defaultRowHeight="15" customHeight="1" zeroHeight="1"/>
  <cols>
    <col min="1" max="3" width="2.453125" style="1" customWidth="1"/>
    <col min="4" max="4" width="86" style="1" customWidth="1"/>
    <col min="5" max="16384" width="16" style="1" hidden="1"/>
  </cols>
  <sheetData>
    <row r="1" spans="1:4" s="522" customFormat="1"/>
    <row r="2" spans="1:4" s="522" customFormat="1"/>
    <row r="3" spans="1:4" ht="29.5">
      <c r="A3" s="640"/>
      <c r="B3" s="640"/>
      <c r="C3" s="640"/>
      <c r="D3" s="640"/>
    </row>
    <row r="4" spans="1:4">
      <c r="A4" s="13"/>
      <c r="B4" s="13"/>
      <c r="C4" s="13"/>
      <c r="D4" s="13"/>
    </row>
    <row r="5" spans="1:4">
      <c r="A5" s="371"/>
      <c r="B5" s="371"/>
      <c r="C5" s="371"/>
      <c r="D5" s="371"/>
    </row>
    <row r="6" spans="1:4">
      <c r="A6" s="371"/>
      <c r="B6" s="13" t="s">
        <v>170</v>
      </c>
      <c r="C6" s="371"/>
      <c r="D6" s="371"/>
    </row>
    <row r="7" spans="1:4">
      <c r="A7" s="371"/>
      <c r="B7" s="13"/>
      <c r="C7" s="371"/>
      <c r="D7" s="371"/>
    </row>
    <row r="8" spans="1:4">
      <c r="A8" s="371"/>
      <c r="B8" s="641" t="s">
        <v>201</v>
      </c>
      <c r="C8" s="642"/>
      <c r="D8" s="642"/>
    </row>
    <row r="9" spans="1:4">
      <c r="A9" s="371"/>
      <c r="B9" s="13"/>
      <c r="C9" s="371"/>
      <c r="D9" s="371"/>
    </row>
    <row r="10" spans="1:4" ht="18.75" customHeight="1">
      <c r="A10" s="371"/>
      <c r="B10" s="643" t="s">
        <v>171</v>
      </c>
      <c r="C10" s="644"/>
      <c r="D10" s="644"/>
    </row>
    <row r="11" spans="1:4">
      <c r="A11" s="371"/>
      <c r="B11" s="371"/>
      <c r="C11" s="371"/>
      <c r="D11" s="371"/>
    </row>
    <row r="12" spans="1:4">
      <c r="A12" s="371"/>
      <c r="B12" s="646" t="s">
        <v>200</v>
      </c>
      <c r="C12" s="647"/>
      <c r="D12" s="647"/>
    </row>
    <row r="13" spans="1:4">
      <c r="A13" s="371"/>
      <c r="B13" s="371"/>
      <c r="C13" s="371"/>
      <c r="D13" s="371"/>
    </row>
    <row r="14" spans="1:4" ht="20">
      <c r="B14" s="9"/>
      <c r="C14" s="3"/>
      <c r="D14" s="4"/>
    </row>
    <row r="15" spans="1:4">
      <c r="A15" s="4"/>
      <c r="B15" s="4"/>
      <c r="C15" s="4"/>
      <c r="D15" s="4"/>
    </row>
    <row r="16" spans="1:4" ht="21" customHeight="1">
      <c r="B16" s="405"/>
    </row>
    <row r="17" spans="2:4" ht="15" customHeight="1"/>
    <row r="18" spans="2:4" ht="15" customHeight="1"/>
    <row r="19" spans="2:4" ht="21" customHeight="1">
      <c r="B19" s="405"/>
    </row>
    <row r="20" spans="2:4" ht="15" customHeight="1"/>
    <row r="21" spans="2:4" ht="15" customHeight="1"/>
    <row r="22" spans="2:4" ht="21" customHeight="1">
      <c r="B22" s="405"/>
    </row>
    <row r="23" spans="2:4" ht="15" customHeight="1"/>
    <row r="24" spans="2:4" ht="15" customHeight="1"/>
    <row r="25" spans="2:4" ht="21" customHeight="1">
      <c r="B25" s="405"/>
    </row>
    <row r="26" spans="2:4" ht="15" customHeight="1"/>
    <row r="27" spans="2:4" ht="15" customHeight="1">
      <c r="D27" s="10"/>
    </row>
    <row r="28" spans="2:4" ht="21" customHeight="1">
      <c r="B28" s="405"/>
    </row>
    <row r="29" spans="2:4" ht="15" customHeight="1"/>
    <row r="30" spans="2:4" ht="15" customHeight="1">
      <c r="D30" s="10"/>
    </row>
    <row r="31" spans="2:4" ht="21" customHeight="1">
      <c r="B31" s="405"/>
      <c r="D31" s="10"/>
    </row>
    <row r="32" spans="2:4" ht="15" customHeight="1">
      <c r="D32" s="10"/>
    </row>
    <row r="33" spans="1:4" ht="15" customHeight="1">
      <c r="D33" s="10"/>
    </row>
    <row r="34" spans="1:4" ht="15" customHeight="1">
      <c r="D34" s="10"/>
    </row>
    <row r="35" spans="1:4" ht="21" customHeight="1">
      <c r="B35" s="405"/>
      <c r="D35" s="10"/>
    </row>
    <row r="36" spans="1:4">
      <c r="D36" s="10"/>
    </row>
    <row r="37" spans="1:4" ht="15" customHeight="1">
      <c r="D37" s="10"/>
    </row>
    <row r="38" spans="1:4" ht="15" customHeight="1">
      <c r="D38" s="10"/>
    </row>
    <row r="39" spans="1:4" ht="21" customHeight="1">
      <c r="B39" s="405"/>
      <c r="D39" s="10"/>
    </row>
    <row r="40" spans="1:4" ht="15" customHeight="1">
      <c r="D40" s="10"/>
    </row>
    <row r="41" spans="1:4" ht="15" customHeight="1">
      <c r="D41" s="10"/>
    </row>
    <row r="42" spans="1:4" ht="21" customHeight="1">
      <c r="B42" s="405"/>
      <c r="D42" s="10"/>
    </row>
    <row r="43" spans="1:4" ht="15" customHeight="1">
      <c r="D43" s="10"/>
    </row>
    <row r="44" spans="1:4" ht="15" customHeight="1">
      <c r="D44" s="10"/>
    </row>
    <row r="45" spans="1:4" ht="21" customHeight="1">
      <c r="B45" s="405"/>
      <c r="D45" s="10"/>
    </row>
    <row r="46" spans="1:4" ht="15" customHeight="1">
      <c r="D46" s="10"/>
    </row>
    <row r="47" spans="1:4">
      <c r="A47" s="11"/>
      <c r="B47" s="11"/>
      <c r="C47" s="11"/>
      <c r="D47" s="12"/>
    </row>
    <row r="48" spans="1:4" ht="21" customHeight="1">
      <c r="A48" s="2"/>
      <c r="B48" s="645"/>
      <c r="C48" s="645"/>
      <c r="D48" s="645"/>
    </row>
    <row r="49" spans="1:4" ht="18" customHeight="1">
      <c r="A49" s="2"/>
      <c r="B49" s="582"/>
      <c r="D49" s="582"/>
    </row>
    <row r="50" spans="1:4" ht="15.75" customHeight="1">
      <c r="A50" s="2"/>
      <c r="B50" s="582"/>
    </row>
    <row r="51" spans="1:4" ht="15.75" customHeight="1">
      <c r="C51" s="15"/>
      <c r="D51" s="14"/>
    </row>
    <row r="52" spans="1:4" ht="15.75" customHeight="1">
      <c r="C52" s="15"/>
      <c r="D52" s="14"/>
    </row>
    <row r="53" spans="1:4" ht="15.75" customHeight="1">
      <c r="C53" s="15"/>
      <c r="D53" s="14"/>
    </row>
    <row r="54" spans="1:4" ht="15.75" customHeight="1">
      <c r="C54" s="15"/>
      <c r="D54" s="14"/>
    </row>
    <row r="55" spans="1:4">
      <c r="A55" s="16"/>
      <c r="B55" s="16"/>
      <c r="C55" s="16"/>
      <c r="D55" s="17"/>
    </row>
    <row r="56" spans="1:4" ht="10" customHeight="1">
      <c r="A56" s="5"/>
      <c r="B56" s="5"/>
      <c r="C56" s="5"/>
      <c r="D56" s="6"/>
    </row>
    <row r="57" spans="1:4" ht="12" customHeight="1">
      <c r="A57" s="6"/>
      <c r="B57" s="6"/>
      <c r="C57" s="18" t="s">
        <v>198</v>
      </c>
      <c r="D57" s="6"/>
    </row>
    <row r="58" spans="1:4" ht="12" customHeight="1">
      <c r="A58" s="18"/>
      <c r="B58" s="19"/>
      <c r="C58" s="18" t="s">
        <v>67</v>
      </c>
      <c r="D58" s="18"/>
    </row>
    <row r="59" spans="1:4" ht="12" customHeight="1">
      <c r="A59" s="18"/>
      <c r="B59" s="18"/>
      <c r="C59" s="18" t="s">
        <v>68</v>
      </c>
      <c r="D59" s="19"/>
    </row>
    <row r="60" spans="1:4" ht="12" customHeight="1">
      <c r="A60" s="6"/>
      <c r="B60" s="6"/>
      <c r="C60" s="6"/>
      <c r="D60" s="6"/>
    </row>
    <row r="61" spans="1:4" ht="12" hidden="1" customHeight="1">
      <c r="A61" s="6"/>
      <c r="B61" s="6"/>
      <c r="C61" s="6"/>
      <c r="D61" s="6"/>
    </row>
    <row r="62" spans="1:4" ht="17.5" hidden="1">
      <c r="A62" s="7"/>
      <c r="B62" s="8"/>
      <c r="C62" s="8"/>
    </row>
    <row r="63" spans="1:4" hidden="1">
      <c r="A63" s="7"/>
      <c r="B63" s="7"/>
      <c r="C63" s="7"/>
    </row>
    <row r="64" spans="1:4" hidden="1">
      <c r="A64" s="7"/>
      <c r="B64" s="7"/>
      <c r="C64" s="7"/>
    </row>
    <row r="65" spans="1:3" hidden="1">
      <c r="A65" s="7"/>
      <c r="B65" s="7"/>
      <c r="C65" s="7"/>
    </row>
    <row r="66" spans="1:3" hidden="1">
      <c r="A66" s="7"/>
      <c r="B66" s="7"/>
      <c r="C66" s="7"/>
    </row>
    <row r="67" spans="1:3" hidden="1">
      <c r="A67" s="7"/>
      <c r="B67" s="7"/>
      <c r="C67" s="7"/>
    </row>
    <row r="68" spans="1:3" hidden="1">
      <c r="A68" s="7"/>
      <c r="B68" s="7"/>
      <c r="C68" s="7"/>
    </row>
    <row r="69" spans="1:3" hidden="1">
      <c r="A69" s="7"/>
      <c r="B69" s="7"/>
      <c r="C69" s="7"/>
    </row>
    <row r="70" spans="1:3" hidden="1">
      <c r="A70" s="7"/>
      <c r="B70" s="7"/>
      <c r="C70" s="7"/>
    </row>
    <row r="71" spans="1:3" hidden="1">
      <c r="A71" s="7"/>
    </row>
    <row r="72" spans="1:3" hidden="1">
      <c r="A72" s="7"/>
    </row>
    <row r="73" spans="1:3" hidden="1">
      <c r="A73" s="7"/>
    </row>
    <row r="74" spans="1:3" hidden="1">
      <c r="A74" s="7"/>
    </row>
    <row r="75" spans="1:3" hidden="1">
      <c r="A75" s="7"/>
    </row>
    <row r="76" spans="1:3" hidden="1">
      <c r="A76" s="7"/>
    </row>
    <row r="77" spans="1:3" hidden="1">
      <c r="A77" s="7"/>
    </row>
    <row r="78" spans="1:3" hidden="1">
      <c r="A78" s="7"/>
    </row>
    <row r="79" spans="1:3" hidden="1">
      <c r="A79" s="7"/>
    </row>
    <row r="80" spans="1:3" hidden="1">
      <c r="A80" s="7"/>
    </row>
    <row r="81" spans="1:1" hidden="1">
      <c r="A81" s="7"/>
    </row>
    <row r="82" spans="1:1" hidden="1">
      <c r="A82" s="7"/>
    </row>
    <row r="83" spans="1:1" hidden="1">
      <c r="A83" s="7"/>
    </row>
    <row r="84" spans="1:1" hidden="1">
      <c r="A84" s="7"/>
    </row>
    <row r="85" spans="1:1" hidden="1">
      <c r="A85" s="7"/>
    </row>
    <row r="86" spans="1:1" hidden="1">
      <c r="A86" s="7"/>
    </row>
    <row r="87" spans="1:1" hidden="1">
      <c r="A87" s="7"/>
    </row>
    <row r="88" spans="1:1" hidden="1">
      <c r="A88" s="7"/>
    </row>
    <row r="89" spans="1:1" hidden="1">
      <c r="A89" s="7"/>
    </row>
    <row r="90" spans="1:1" hidden="1">
      <c r="A90" s="7"/>
    </row>
    <row r="91" spans="1:1" hidden="1">
      <c r="A91" s="7"/>
    </row>
    <row r="92" spans="1:1" hidden="1">
      <c r="A92" s="7"/>
    </row>
    <row r="93" spans="1:1" hidden="1">
      <c r="A93" s="7"/>
    </row>
    <row r="94" spans="1:1" hidden="1"/>
    <row r="95" spans="1:1" hidden="1"/>
    <row r="96" spans="1: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row r="118"/>
    <row r="119"/>
    <row r="120"/>
    <row r="121"/>
    <row r="122"/>
  </sheetData>
  <sheetProtection password="DBC9" sheet="1" selectLockedCells="1"/>
  <mergeCells count="5">
    <mergeCell ref="A3:D3"/>
    <mergeCell ref="B8:D8"/>
    <mergeCell ref="B10:D10"/>
    <mergeCell ref="B48:D48"/>
    <mergeCell ref="B12:D12"/>
  </mergeCells>
  <phoneticPr fontId="62" type="noConversion"/>
  <hyperlinks>
    <hyperlink ref="B10" r:id="rId1"/>
    <hyperlink ref="B10:D10" r:id="rId2" display="Vorliegen einer aktuelleren Version in der NWB Datenbank prüfen."/>
  </hyperlinks>
  <printOptions horizontalCentered="1" verticalCentered="1"/>
  <pageMargins left="0.59055118110236227" right="0.19685039370078741" top="0.19685039370078741" bottom="0.19685039370078741" header="0" footer="0.11811023622047245"/>
  <pageSetup paperSize="9" scale="84" orientation="portrait" blackAndWhite="1"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V102"/>
  <sheetViews>
    <sheetView showGridLines="0" zoomScaleNormal="90" workbookViewId="0">
      <selection activeCell="C6" sqref="C6:H6"/>
    </sheetView>
  </sheetViews>
  <sheetFormatPr baseColWidth="10" defaultColWidth="0" defaultRowHeight="15" zeroHeight="1"/>
  <cols>
    <col min="1" max="1" width="0.81640625" style="318" customWidth="1"/>
    <col min="2" max="2" width="39.54296875" style="314" customWidth="1"/>
    <col min="3" max="3" width="25.26953125" style="314" customWidth="1"/>
    <col min="4" max="4" width="12.453125" style="314" customWidth="1"/>
    <col min="5" max="5" width="25.26953125" style="314" customWidth="1"/>
    <col min="6" max="6" width="15.26953125" style="314" customWidth="1"/>
    <col min="7" max="7" width="25.26953125" style="318" customWidth="1"/>
    <col min="8" max="8" width="25.26953125" style="314" customWidth="1"/>
    <col min="9" max="9" width="1.26953125" style="314" customWidth="1"/>
    <col min="10" max="16384" width="16" style="318" hidden="1"/>
  </cols>
  <sheetData>
    <row r="1" spans="1:22" s="313" customFormat="1" ht="34.5" customHeight="1">
      <c r="B1" s="767"/>
      <c r="C1" s="767"/>
      <c r="D1" s="767"/>
      <c r="E1" s="767"/>
      <c r="F1" s="767"/>
      <c r="G1" s="767"/>
      <c r="H1" s="767"/>
    </row>
    <row r="2" spans="1:22" s="313" customFormat="1" ht="13.5" customHeight="1">
      <c r="B2" s="767"/>
      <c r="C2" s="767"/>
      <c r="D2" s="767"/>
      <c r="E2" s="767"/>
      <c r="F2" s="767"/>
      <c r="G2" s="767"/>
      <c r="H2" s="767"/>
    </row>
    <row r="3" spans="1:22" s="314" customFormat="1" ht="22" customHeight="1">
      <c r="B3" s="762" t="s">
        <v>196</v>
      </c>
      <c r="C3" s="762"/>
      <c r="D3" s="762"/>
      <c r="E3" s="762"/>
      <c r="F3" s="762"/>
      <c r="G3" s="762"/>
      <c r="H3" s="762"/>
    </row>
    <row r="4" spans="1:22" s="314" customFormat="1" ht="8.25" customHeight="1">
      <c r="A4" s="720"/>
      <c r="B4" s="720"/>
      <c r="C4" s="720"/>
      <c r="D4" s="720"/>
      <c r="E4" s="720"/>
      <c r="F4" s="720"/>
      <c r="G4" s="720"/>
      <c r="H4" s="720"/>
      <c r="I4" s="720"/>
      <c r="J4" s="720"/>
      <c r="K4" s="720"/>
      <c r="L4" s="720"/>
      <c r="M4" s="720"/>
      <c r="N4" s="720"/>
      <c r="O4" s="720"/>
      <c r="P4" s="720"/>
      <c r="Q4" s="720"/>
      <c r="R4" s="720"/>
      <c r="S4" s="720"/>
      <c r="T4" s="720"/>
      <c r="U4" s="720"/>
      <c r="V4" s="720"/>
    </row>
    <row r="5" spans="1:22" s="314" customFormat="1" ht="22" customHeight="1">
      <c r="B5" s="315"/>
      <c r="C5" s="316"/>
      <c r="D5" s="316"/>
      <c r="E5" s="316"/>
      <c r="F5" s="316"/>
      <c r="G5" s="316"/>
      <c r="H5" s="317"/>
    </row>
    <row r="6" spans="1:22" ht="30" customHeight="1">
      <c r="B6" s="370" t="s">
        <v>0</v>
      </c>
      <c r="C6" s="771"/>
      <c r="D6" s="772"/>
      <c r="E6" s="772"/>
      <c r="F6" s="772"/>
      <c r="G6" s="772"/>
      <c r="H6" s="773"/>
    </row>
    <row r="7" spans="1:22" s="314" customFormat="1" ht="22" customHeight="1">
      <c r="B7" s="319"/>
      <c r="C7" s="320"/>
      <c r="D7" s="320"/>
      <c r="E7" s="320"/>
      <c r="F7" s="320"/>
      <c r="G7" s="320"/>
      <c r="H7" s="321"/>
    </row>
    <row r="8" spans="1:22" s="314" customFormat="1" ht="22" customHeight="1">
      <c r="B8" s="322"/>
      <c r="C8" s="323"/>
      <c r="D8" s="323"/>
      <c r="E8" s="323"/>
      <c r="F8" s="323"/>
      <c r="G8" s="323"/>
      <c r="H8" s="324"/>
    </row>
    <row r="9" spans="1:22" ht="22" customHeight="1">
      <c r="B9" s="322"/>
      <c r="C9" s="374" t="s">
        <v>1</v>
      </c>
      <c r="E9" s="374" t="s">
        <v>2</v>
      </c>
      <c r="G9" s="763" t="s">
        <v>3</v>
      </c>
      <c r="H9" s="764"/>
    </row>
    <row r="10" spans="1:22" s="314" customFormat="1" ht="22" customHeight="1">
      <c r="B10" s="322"/>
      <c r="C10" s="325"/>
      <c r="D10" s="323"/>
      <c r="E10" s="325"/>
      <c r="F10" s="326"/>
      <c r="G10" s="327"/>
      <c r="H10" s="324"/>
    </row>
    <row r="11" spans="1:22" s="314" customFormat="1" ht="22" customHeight="1">
      <c r="B11" s="322"/>
      <c r="C11" s="328"/>
      <c r="E11" s="328"/>
      <c r="F11" s="323"/>
      <c r="G11" s="323"/>
      <c r="H11" s="329"/>
    </row>
    <row r="12" spans="1:22" ht="25.15" customHeight="1">
      <c r="B12" s="330" t="s">
        <v>4</v>
      </c>
      <c r="C12" s="637"/>
      <c r="E12" s="638"/>
      <c r="G12" s="331" t="s">
        <v>102</v>
      </c>
      <c r="H12" s="639"/>
    </row>
    <row r="13" spans="1:22" s="314" customFormat="1" ht="22" customHeight="1">
      <c r="B13" s="332"/>
      <c r="C13" s="333"/>
      <c r="E13" s="334"/>
      <c r="G13" s="331"/>
      <c r="H13" s="546"/>
    </row>
    <row r="14" spans="1:22" ht="25.15" customHeight="1">
      <c r="B14" s="322"/>
      <c r="E14" s="314" t="s">
        <v>5</v>
      </c>
      <c r="G14" s="331"/>
      <c r="H14" s="547"/>
    </row>
    <row r="15" spans="1:22" ht="25.15" customHeight="1">
      <c r="B15" s="330" t="s">
        <v>6</v>
      </c>
      <c r="C15" s="637"/>
      <c r="D15" s="314" t="s">
        <v>5</v>
      </c>
      <c r="E15" s="638"/>
      <c r="G15" s="331"/>
      <c r="H15" s="635"/>
    </row>
    <row r="16" spans="1:22" ht="22" customHeight="1">
      <c r="B16" s="322"/>
      <c r="C16" s="323"/>
      <c r="D16" s="323"/>
      <c r="E16" s="323"/>
      <c r="F16" s="323"/>
      <c r="G16" s="323"/>
      <c r="H16" s="321"/>
    </row>
    <row r="17" spans="2:8" ht="22" customHeight="1">
      <c r="B17" s="315"/>
      <c r="C17" s="316"/>
      <c r="D17" s="316"/>
      <c r="E17" s="316"/>
      <c r="F17" s="316"/>
      <c r="G17" s="316"/>
      <c r="H17" s="317"/>
    </row>
    <row r="18" spans="2:8" ht="22" customHeight="1">
      <c r="B18" s="376" t="s">
        <v>7</v>
      </c>
      <c r="C18" s="774"/>
      <c r="D18" s="775"/>
      <c r="E18" s="775"/>
      <c r="F18" s="775"/>
      <c r="G18" s="775"/>
      <c r="H18" s="776"/>
    </row>
    <row r="19" spans="2:8" ht="22" customHeight="1">
      <c r="B19" s="377" t="s">
        <v>8</v>
      </c>
      <c r="C19" s="777"/>
      <c r="D19" s="778"/>
      <c r="E19" s="778"/>
      <c r="F19" s="778"/>
      <c r="G19" s="778"/>
      <c r="H19" s="779"/>
    </row>
    <row r="20" spans="2:8" s="314" customFormat="1" ht="22" customHeight="1">
      <c r="B20" s="319"/>
      <c r="C20" s="320"/>
      <c r="D20" s="320"/>
      <c r="E20" s="320"/>
      <c r="F20" s="320"/>
      <c r="G20" s="320"/>
      <c r="H20" s="321"/>
    </row>
    <row r="21" spans="2:8" s="314" customFormat="1" ht="22" customHeight="1">
      <c r="B21" s="323"/>
      <c r="C21" s="323"/>
      <c r="D21" s="323"/>
      <c r="E21" s="323"/>
      <c r="F21" s="323"/>
      <c r="G21" s="323"/>
      <c r="H21" s="323"/>
    </row>
    <row r="22" spans="2:8" s="314" customFormat="1" ht="22" customHeight="1" thickBot="1">
      <c r="H22" s="335"/>
    </row>
    <row r="23" spans="2:8" s="314" customFormat="1" ht="22" customHeight="1">
      <c r="C23" s="336"/>
      <c r="D23" s="336"/>
      <c r="E23" s="336"/>
      <c r="F23" s="336"/>
      <c r="G23" s="337"/>
      <c r="H23" s="338"/>
    </row>
    <row r="24" spans="2:8" s="314" customFormat="1" ht="25.15" customHeight="1">
      <c r="B24" s="768" t="s">
        <v>179</v>
      </c>
      <c r="C24" s="769"/>
      <c r="D24" s="769"/>
      <c r="E24" s="769"/>
      <c r="F24" s="769"/>
      <c r="G24" s="770"/>
      <c r="H24" s="339" t="s">
        <v>9</v>
      </c>
    </row>
    <row r="25" spans="2:8" s="314" customFormat="1" ht="22" customHeight="1">
      <c r="G25" s="340"/>
      <c r="H25" s="337"/>
    </row>
    <row r="26" spans="2:8" s="314" customFormat="1" ht="22" customHeight="1">
      <c r="B26" s="315"/>
      <c r="C26" s="316"/>
      <c r="D26" s="316"/>
      <c r="E26" s="316"/>
      <c r="F26" s="316"/>
      <c r="G26" s="341"/>
      <c r="H26" s="337"/>
    </row>
    <row r="27" spans="2:8" s="314" customFormat="1" ht="22" customHeight="1">
      <c r="B27" s="763" t="s">
        <v>74</v>
      </c>
      <c r="C27" s="765"/>
      <c r="D27" s="765"/>
      <c r="E27" s="765"/>
      <c r="F27" s="765"/>
      <c r="G27" s="766"/>
      <c r="H27" s="337"/>
    </row>
    <row r="28" spans="2:8" s="314" customFormat="1" ht="22" customHeight="1">
      <c r="B28" s="342"/>
      <c r="C28" s="323"/>
      <c r="D28" s="323"/>
      <c r="E28" s="323"/>
      <c r="F28" s="343"/>
      <c r="G28" s="337"/>
      <c r="H28" s="337"/>
    </row>
    <row r="29" spans="2:8" s="314" customFormat="1" ht="22" customHeight="1">
      <c r="B29" s="374" t="s">
        <v>13</v>
      </c>
      <c r="C29" s="323"/>
      <c r="D29" s="323"/>
      <c r="E29" s="323"/>
      <c r="F29" s="343"/>
      <c r="G29" s="337"/>
      <c r="H29" s="337"/>
    </row>
    <row r="30" spans="2:8" s="314" customFormat="1" ht="10" customHeight="1">
      <c r="B30" s="342"/>
      <c r="C30" s="323"/>
      <c r="D30" s="323"/>
      <c r="E30" s="323"/>
      <c r="F30" s="343"/>
      <c r="G30" s="337"/>
      <c r="H30" s="337"/>
    </row>
    <row r="31" spans="2:8" ht="25.15" customHeight="1">
      <c r="B31" s="344" t="s">
        <v>51</v>
      </c>
      <c r="C31" s="450"/>
      <c r="D31" s="328" t="s">
        <v>52</v>
      </c>
      <c r="E31" s="328" t="s">
        <v>76</v>
      </c>
      <c r="F31" s="375">
        <v>24</v>
      </c>
      <c r="G31" s="365" t="s">
        <v>5</v>
      </c>
      <c r="H31" s="337"/>
    </row>
    <row r="32" spans="2:8" ht="22" customHeight="1">
      <c r="B32" s="344"/>
      <c r="C32" s="346"/>
      <c r="D32" s="328"/>
      <c r="E32" s="328"/>
      <c r="F32" s="345"/>
      <c r="G32" s="347"/>
      <c r="H32" s="337"/>
    </row>
    <row r="33" spans="2:8" ht="22" customHeight="1">
      <c r="B33" s="374" t="s">
        <v>14</v>
      </c>
      <c r="C33" s="323"/>
      <c r="D33" s="328"/>
      <c r="E33" s="323"/>
      <c r="F33" s="343"/>
      <c r="G33" s="337" t="s">
        <v>5</v>
      </c>
      <c r="H33" s="337"/>
    </row>
    <row r="34" spans="2:8" ht="10" customHeight="1">
      <c r="B34" s="342"/>
      <c r="C34" s="323"/>
      <c r="D34" s="328"/>
      <c r="E34" s="323"/>
      <c r="F34" s="343"/>
      <c r="G34" s="337"/>
      <c r="H34" s="337"/>
    </row>
    <row r="35" spans="2:8" ht="10" customHeight="1">
      <c r="B35" s="344"/>
      <c r="C35" s="346"/>
      <c r="D35" s="328"/>
      <c r="E35" s="328"/>
      <c r="F35" s="345"/>
      <c r="G35" s="347"/>
      <c r="H35" s="337"/>
    </row>
    <row r="36" spans="2:8" ht="25.15" customHeight="1">
      <c r="B36" s="344" t="s">
        <v>152</v>
      </c>
      <c r="C36" s="450" t="s">
        <v>5</v>
      </c>
      <c r="D36" s="328" t="s">
        <v>10</v>
      </c>
      <c r="E36" s="328" t="s">
        <v>76</v>
      </c>
      <c r="F36" s="375">
        <v>12</v>
      </c>
      <c r="G36" s="365" t="s">
        <v>5</v>
      </c>
      <c r="H36" s="337"/>
    </row>
    <row r="37" spans="2:8" ht="22" customHeight="1">
      <c r="B37" s="344"/>
      <c r="C37" s="346"/>
      <c r="D37" s="328"/>
      <c r="E37" s="328"/>
      <c r="F37" s="345"/>
      <c r="G37" s="347"/>
      <c r="H37" s="337"/>
    </row>
    <row r="38" spans="2:8" ht="22" customHeight="1">
      <c r="B38" s="374" t="s">
        <v>15</v>
      </c>
      <c r="C38" s="346"/>
      <c r="D38" s="328"/>
      <c r="E38" s="323"/>
      <c r="F38" s="343"/>
      <c r="G38" s="337" t="s">
        <v>5</v>
      </c>
      <c r="H38" s="337"/>
    </row>
    <row r="39" spans="2:8" ht="10" customHeight="1">
      <c r="B39" s="342"/>
      <c r="C39" s="346"/>
      <c r="D39" s="328"/>
      <c r="E39" s="323"/>
      <c r="F39" s="343"/>
      <c r="G39" s="337"/>
      <c r="H39" s="337"/>
    </row>
    <row r="40" spans="2:8" ht="10" customHeight="1">
      <c r="B40" s="344"/>
      <c r="C40" s="346"/>
      <c r="D40" s="328"/>
      <c r="E40" s="328"/>
      <c r="F40" s="345"/>
      <c r="G40" s="347"/>
      <c r="H40" s="337"/>
    </row>
    <row r="41" spans="2:8" ht="25.15" customHeight="1">
      <c r="B41" s="344" t="s">
        <v>152</v>
      </c>
      <c r="C41" s="450" t="s">
        <v>5</v>
      </c>
      <c r="D41" s="328" t="s">
        <v>10</v>
      </c>
      <c r="E41" s="328" t="s">
        <v>76</v>
      </c>
      <c r="F41" s="375">
        <v>12</v>
      </c>
      <c r="G41" s="365" t="s">
        <v>5</v>
      </c>
      <c r="H41" s="366" t="s">
        <v>5</v>
      </c>
    </row>
    <row r="42" spans="2:8" ht="22" customHeight="1">
      <c r="B42" s="319"/>
      <c r="C42" s="320"/>
      <c r="D42" s="320"/>
      <c r="E42" s="320"/>
      <c r="F42" s="348"/>
      <c r="G42" s="349"/>
      <c r="H42" s="337"/>
    </row>
    <row r="43" spans="2:8" ht="22" customHeight="1">
      <c r="B43" s="315"/>
      <c r="C43" s="316"/>
      <c r="D43" s="316"/>
      <c r="E43" s="316"/>
      <c r="F43" s="350"/>
      <c r="G43" s="340"/>
      <c r="H43" s="337"/>
    </row>
    <row r="44" spans="2:8" ht="22" customHeight="1">
      <c r="B44" s="319"/>
      <c r="C44" s="320"/>
      <c r="D44" s="320"/>
      <c r="E44" s="320"/>
      <c r="F44" s="348"/>
      <c r="G44" s="349"/>
      <c r="H44" s="337"/>
    </row>
    <row r="45" spans="2:8" ht="22" customHeight="1">
      <c r="B45" s="315"/>
      <c r="C45" s="316"/>
      <c r="D45" s="316"/>
      <c r="E45" s="316"/>
      <c r="F45" s="350"/>
      <c r="G45" s="340"/>
      <c r="H45" s="337"/>
    </row>
    <row r="46" spans="2:8" ht="22" customHeight="1">
      <c r="B46" s="374" t="s">
        <v>42</v>
      </c>
      <c r="C46" s="323"/>
      <c r="D46" s="323"/>
      <c r="E46" s="323"/>
      <c r="F46" s="343"/>
      <c r="G46" s="337"/>
      <c r="H46" s="337"/>
    </row>
    <row r="47" spans="2:8" ht="22" customHeight="1">
      <c r="B47" s="351"/>
      <c r="C47" s="323"/>
      <c r="D47" s="323"/>
      <c r="E47" s="323"/>
      <c r="F47" s="343"/>
      <c r="G47" s="337"/>
      <c r="H47" s="337"/>
    </row>
    <row r="48" spans="2:8" ht="25.15" customHeight="1">
      <c r="B48" s="352"/>
      <c r="C48" s="353" t="s">
        <v>53</v>
      </c>
      <c r="D48" s="323"/>
      <c r="E48" s="328" t="s">
        <v>9</v>
      </c>
      <c r="F48" s="354" t="s">
        <v>5</v>
      </c>
      <c r="G48" s="365" t="s">
        <v>5</v>
      </c>
      <c r="H48" s="337"/>
    </row>
    <row r="49" spans="1:8" ht="10" customHeight="1">
      <c r="B49" s="355"/>
      <c r="C49" s="356"/>
      <c r="D49" s="323"/>
      <c r="E49" s="328"/>
      <c r="F49" s="354"/>
      <c r="G49" s="347"/>
      <c r="H49" s="337"/>
    </row>
    <row r="50" spans="1:8" ht="25.15" customHeight="1">
      <c r="B50" s="344" t="s">
        <v>54</v>
      </c>
      <c r="C50" s="450"/>
      <c r="D50" s="328" t="s">
        <v>52</v>
      </c>
      <c r="E50" s="328" t="s">
        <v>76</v>
      </c>
      <c r="F50" s="375">
        <v>4.8</v>
      </c>
      <c r="G50" s="365" t="s">
        <v>5</v>
      </c>
      <c r="H50" s="337"/>
    </row>
    <row r="51" spans="1:8" ht="22" customHeight="1">
      <c r="B51" s="344"/>
      <c r="C51" s="323"/>
      <c r="D51" s="323"/>
      <c r="E51" s="323"/>
      <c r="F51" s="358"/>
      <c r="G51" s="337"/>
      <c r="H51" s="337"/>
    </row>
    <row r="52" spans="1:8" ht="25.15" customHeight="1">
      <c r="B52" s="344" t="s">
        <v>43</v>
      </c>
      <c r="C52" s="450" t="s">
        <v>5</v>
      </c>
      <c r="D52" s="328" t="s">
        <v>11</v>
      </c>
      <c r="E52" s="328" t="s">
        <v>76</v>
      </c>
      <c r="F52" s="442">
        <v>0.3</v>
      </c>
      <c r="G52" s="365" t="s">
        <v>5</v>
      </c>
      <c r="H52" s="337"/>
    </row>
    <row r="53" spans="1:8" ht="22" customHeight="1">
      <c r="B53" s="344"/>
      <c r="C53" s="356"/>
      <c r="D53" s="323"/>
      <c r="E53" s="328"/>
      <c r="F53" s="354"/>
      <c r="G53" s="347"/>
      <c r="H53" s="337"/>
    </row>
    <row r="54" spans="1:8" ht="25.15" customHeight="1">
      <c r="B54" s="344" t="s">
        <v>12</v>
      </c>
      <c r="C54" s="450" t="s">
        <v>5</v>
      </c>
      <c r="D54" s="328"/>
      <c r="E54" s="328" t="s">
        <v>9</v>
      </c>
      <c r="F54" s="357"/>
      <c r="G54" s="365" t="s">
        <v>5</v>
      </c>
      <c r="H54" s="366" t="s">
        <v>5</v>
      </c>
    </row>
    <row r="55" spans="1:8" ht="22" customHeight="1" thickBot="1">
      <c r="B55" s="359"/>
      <c r="C55" s="335"/>
      <c r="D55" s="335"/>
      <c r="E55" s="335"/>
      <c r="F55" s="335"/>
      <c r="G55" s="360"/>
      <c r="H55" s="337"/>
    </row>
    <row r="56" spans="1:8" ht="22" customHeight="1">
      <c r="A56" s="361"/>
      <c r="B56" s="323"/>
      <c r="C56" s="323"/>
      <c r="D56" s="323"/>
      <c r="E56" s="323"/>
      <c r="F56" s="323"/>
      <c r="G56" s="323"/>
      <c r="H56" s="337"/>
    </row>
    <row r="57" spans="1:8" ht="25.15" customHeight="1">
      <c r="A57" s="362"/>
      <c r="B57" s="763" t="s">
        <v>77</v>
      </c>
      <c r="C57" s="764"/>
      <c r="D57" s="323"/>
      <c r="E57" s="323"/>
      <c r="F57" s="323"/>
      <c r="G57" s="323"/>
      <c r="H57" s="367" t="s">
        <v>44</v>
      </c>
    </row>
    <row r="58" spans="1:8" ht="22" customHeight="1" thickBot="1">
      <c r="A58" s="361"/>
      <c r="B58" s="363"/>
      <c r="C58" s="335"/>
      <c r="D58" s="335"/>
      <c r="E58" s="335"/>
      <c r="F58" s="335"/>
      <c r="G58" s="335"/>
      <c r="H58" s="360"/>
    </row>
    <row r="59" spans="1:8" ht="22" customHeight="1">
      <c r="G59" s="314"/>
    </row>
    <row r="60" spans="1:8" ht="22" customHeight="1">
      <c r="B60" s="314" t="s">
        <v>45</v>
      </c>
      <c r="G60" s="314"/>
    </row>
    <row r="61" spans="1:8" ht="22" customHeight="1">
      <c r="G61" s="314"/>
    </row>
    <row r="62" spans="1:8" ht="22" customHeight="1">
      <c r="G62" s="314"/>
    </row>
    <row r="63" spans="1:8" ht="22" customHeight="1">
      <c r="G63" s="314"/>
    </row>
    <row r="64" spans="1:8" ht="22" customHeight="1">
      <c r="G64" s="314"/>
    </row>
    <row r="65" spans="2:8" ht="22" customHeight="1">
      <c r="B65" s="314" t="s">
        <v>46</v>
      </c>
      <c r="C65" s="364" t="s">
        <v>47</v>
      </c>
      <c r="D65" s="314" t="s">
        <v>46</v>
      </c>
      <c r="F65" s="314" t="s">
        <v>5</v>
      </c>
      <c r="G65" s="314" t="s">
        <v>56</v>
      </c>
    </row>
    <row r="66" spans="2:8" ht="22" customHeight="1">
      <c r="B66" s="336" t="s">
        <v>49</v>
      </c>
      <c r="C66" s="314" t="s">
        <v>5</v>
      </c>
      <c r="D66" s="336" t="s">
        <v>1</v>
      </c>
      <c r="E66" s="336"/>
      <c r="G66" s="336" t="s">
        <v>50</v>
      </c>
      <c r="H66" s="336"/>
    </row>
    <row r="67" spans="2:8" ht="22" customHeight="1">
      <c r="G67" s="314"/>
    </row>
    <row r="68" spans="2:8" ht="22" hidden="1" customHeight="1"/>
    <row r="69" spans="2:8" ht="22" hidden="1" customHeight="1"/>
    <row r="70" spans="2:8" hidden="1"/>
    <row r="71" spans="2:8" hidden="1"/>
    <row r="72" spans="2:8" hidden="1"/>
    <row r="73" spans="2:8" hidden="1"/>
    <row r="74" spans="2:8" hidden="1"/>
    <row r="75" spans="2:8" hidden="1"/>
    <row r="76" spans="2:8" hidden="1"/>
    <row r="77" spans="2:8" hidden="1"/>
    <row r="78" spans="2:8" hidden="1"/>
    <row r="79" spans="2:8" hidden="1"/>
    <row r="80" spans="2:8" hidden="1"/>
    <row r="81" hidden="1"/>
    <row r="82" hidden="1"/>
    <row r="83" hidden="1"/>
    <row r="84" hidden="1"/>
    <row r="85" hidden="1"/>
    <row r="86" hidden="1"/>
    <row r="87" hidden="1"/>
    <row r="88" hidden="1"/>
    <row r="89" hidden="1"/>
    <row r="90" hidden="1"/>
    <row r="91" hidden="1"/>
    <row r="92" hidden="1"/>
    <row r="93" hidden="1"/>
    <row r="94" hidden="1"/>
    <row r="95" hidden="1"/>
    <row r="96" hidden="1"/>
    <row r="97" spans="7:7" hidden="1"/>
    <row r="98" spans="7:7" hidden="1"/>
    <row r="99" spans="7:7" hidden="1"/>
    <row r="100" spans="7:7" hidden="1"/>
    <row r="101" spans="7:7">
      <c r="G101" s="314"/>
    </row>
    <row r="102" spans="7:7">
      <c r="G102" s="314"/>
    </row>
  </sheetData>
  <sheetProtection password="DBC9" sheet="1" objects="1" scenarios="1" selectLockedCells="1"/>
  <mergeCells count="11">
    <mergeCell ref="B1:H1"/>
    <mergeCell ref="B24:G24"/>
    <mergeCell ref="G9:H9"/>
    <mergeCell ref="C6:H6"/>
    <mergeCell ref="C18:H18"/>
    <mergeCell ref="C19:H19"/>
    <mergeCell ref="A4:V4"/>
    <mergeCell ref="B3:H3"/>
    <mergeCell ref="B57:C57"/>
    <mergeCell ref="B27:G27"/>
    <mergeCell ref="B2:H2"/>
  </mergeCells>
  <phoneticPr fontId="3" type="noConversion"/>
  <dataValidations count="3">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5">
      <formula1>42736</formula1>
      <formula2>43132</formula2>
    </dataValidation>
    <dataValidation type="time" allowBlank="1" showInputMessage="1" showErrorMessage="1" errorTitle="Hinweis zur Eingabe" error="Bitte geben Sie die Uhrzeit mit Doppelpunkt ein; z.B. 15:00." sqref="E12 E15">
      <formula1>0</formula1>
      <formula2>0.999305555555556</formula2>
    </dataValidation>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2">
      <formula1>42736</formula1>
      <formula2>43132</formula2>
    </dataValidation>
  </dataValidations>
  <printOptions horizontalCentered="1" verticalCentered="1"/>
  <pageMargins left="0.78740157480314965" right="0.19685039370078741" top="0.19685039370078741" bottom="0.39370078740157483" header="0" footer="0"/>
  <pageSetup paperSize="9" scale="55" orientation="portrait" blackAndWhite="1"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V42"/>
  <sheetViews>
    <sheetView showGridLines="0" zoomScaleNormal="100" zoomScalePageLayoutView="75" workbookViewId="0">
      <selection activeCell="C6" sqref="C6:H6"/>
    </sheetView>
  </sheetViews>
  <sheetFormatPr baseColWidth="10" defaultColWidth="0" defaultRowHeight="15" zeroHeight="1"/>
  <cols>
    <col min="1" max="1" width="26.1796875" style="276" customWidth="1"/>
    <col min="2" max="2" width="22.26953125" style="276" customWidth="1"/>
    <col min="3" max="3" width="27.7265625" style="277" customWidth="1"/>
    <col min="4" max="4" width="13.1796875" style="277" customWidth="1"/>
    <col min="5" max="5" width="15.54296875" style="277" customWidth="1"/>
    <col min="6" max="6" width="16.7265625" style="277" customWidth="1"/>
    <col min="7" max="7" width="19.26953125" style="277" customWidth="1"/>
    <col min="8" max="8" width="25.26953125" style="277" customWidth="1"/>
    <col min="9" max="9" width="1.1796875" style="276" customWidth="1"/>
    <col min="10" max="16384" width="13.26953125" style="277" hidden="1"/>
  </cols>
  <sheetData>
    <row r="1" spans="1:22" ht="34.5" customHeight="1">
      <c r="A1" s="780"/>
      <c r="B1" s="780"/>
      <c r="C1" s="780"/>
      <c r="D1" s="780"/>
      <c r="E1" s="780"/>
      <c r="F1" s="780"/>
      <c r="G1" s="780"/>
      <c r="H1" s="780"/>
    </row>
    <row r="2" spans="1:22" ht="13.5" customHeight="1">
      <c r="A2" s="539"/>
      <c r="B2" s="539"/>
      <c r="C2" s="539"/>
      <c r="D2" s="539"/>
      <c r="E2" s="539"/>
      <c r="F2" s="539"/>
      <c r="G2" s="539"/>
      <c r="H2" s="539"/>
    </row>
    <row r="3" spans="1:22" s="543" customFormat="1" ht="22" customHeight="1">
      <c r="A3" s="720" t="s">
        <v>196</v>
      </c>
      <c r="B3" s="720"/>
      <c r="C3" s="720"/>
      <c r="D3" s="720"/>
      <c r="E3" s="720"/>
      <c r="F3" s="720"/>
      <c r="G3" s="720"/>
      <c r="H3" s="720"/>
      <c r="I3" s="720"/>
      <c r="J3" s="720"/>
      <c r="K3" s="720"/>
      <c r="L3" s="720"/>
      <c r="M3" s="720"/>
      <c r="N3" s="720"/>
      <c r="O3" s="720"/>
      <c r="P3" s="720"/>
      <c r="Q3" s="720"/>
      <c r="R3" s="720"/>
      <c r="S3" s="720"/>
      <c r="T3" s="720"/>
      <c r="U3" s="720"/>
      <c r="V3" s="720"/>
    </row>
    <row r="4" spans="1:22" ht="8.25" customHeight="1">
      <c r="A4" s="278"/>
      <c r="B4" s="278"/>
      <c r="C4" s="278"/>
      <c r="D4" s="278"/>
      <c r="E4" s="278"/>
      <c r="F4" s="278"/>
      <c r="G4" s="278"/>
      <c r="H4" s="278"/>
    </row>
    <row r="5" spans="1:22" ht="18" customHeight="1">
      <c r="A5" s="279"/>
      <c r="B5" s="280"/>
      <c r="C5" s="280"/>
      <c r="D5" s="280"/>
      <c r="E5" s="280"/>
      <c r="F5" s="280"/>
      <c r="G5" s="280"/>
      <c r="H5" s="281"/>
    </row>
    <row r="6" spans="1:22" ht="30" customHeight="1">
      <c r="A6" s="368" t="s">
        <v>0</v>
      </c>
      <c r="B6" s="369"/>
      <c r="C6" s="782"/>
      <c r="D6" s="782"/>
      <c r="E6" s="782"/>
      <c r="F6" s="782"/>
      <c r="G6" s="782"/>
      <c r="H6" s="783"/>
    </row>
    <row r="7" spans="1:22" ht="4.9000000000000004" customHeight="1">
      <c r="A7" s="283"/>
      <c r="B7" s="278"/>
      <c r="C7" s="278"/>
      <c r="D7" s="278"/>
      <c r="E7" s="278"/>
      <c r="F7" s="278"/>
      <c r="G7" s="278"/>
      <c r="H7" s="284"/>
    </row>
    <row r="8" spans="1:22" ht="4.9000000000000004" customHeight="1">
      <c r="A8" s="279"/>
      <c r="B8" s="280"/>
      <c r="C8" s="280"/>
      <c r="D8" s="280"/>
      <c r="E8" s="280"/>
      <c r="F8" s="280"/>
      <c r="G8" s="280"/>
      <c r="H8" s="281"/>
    </row>
    <row r="9" spans="1:22" ht="22">
      <c r="A9" s="279"/>
      <c r="B9" s="280"/>
      <c r="C9" s="234" t="s">
        <v>1</v>
      </c>
      <c r="D9" s="285"/>
      <c r="E9" s="234" t="s">
        <v>2</v>
      </c>
      <c r="F9" s="285"/>
      <c r="G9" s="740" t="s">
        <v>3</v>
      </c>
      <c r="H9" s="784"/>
    </row>
    <row r="10" spans="1:22" ht="7.15" customHeight="1">
      <c r="A10" s="279"/>
      <c r="B10" s="280"/>
      <c r="C10" s="286"/>
      <c r="D10" s="280"/>
      <c r="E10" s="286"/>
      <c r="F10" s="287"/>
      <c r="G10" s="288"/>
      <c r="H10" s="289"/>
    </row>
    <row r="11" spans="1:22" ht="7.15" customHeight="1">
      <c r="A11" s="279"/>
      <c r="B11" s="280"/>
      <c r="C11" s="290"/>
      <c r="D11" s="276"/>
      <c r="E11" s="290"/>
      <c r="F11" s="280"/>
      <c r="G11" s="280"/>
      <c r="H11" s="281"/>
    </row>
    <row r="12" spans="1:22" ht="24.65" customHeight="1">
      <c r="A12" s="291" t="s">
        <v>4</v>
      </c>
      <c r="B12" s="282"/>
      <c r="C12" s="633"/>
      <c r="D12" s="285"/>
      <c r="E12" s="634"/>
      <c r="F12" s="285"/>
      <c r="G12" s="292" t="s">
        <v>102</v>
      </c>
      <c r="H12" s="544"/>
    </row>
    <row r="13" spans="1:22" ht="24.65" customHeight="1">
      <c r="A13" s="279"/>
      <c r="C13" s="276"/>
      <c r="D13" s="276"/>
      <c r="E13" s="276" t="s">
        <v>5</v>
      </c>
      <c r="F13" s="285"/>
      <c r="G13" s="292"/>
      <c r="H13" s="545"/>
    </row>
    <row r="14" spans="1:22" ht="24.65" customHeight="1">
      <c r="A14" s="291" t="s">
        <v>6</v>
      </c>
      <c r="B14" s="282"/>
      <c r="C14" s="633"/>
      <c r="D14" s="285" t="s">
        <v>5</v>
      </c>
      <c r="E14" s="634"/>
      <c r="F14" s="285"/>
      <c r="G14" s="292"/>
      <c r="H14" s="636"/>
    </row>
    <row r="15" spans="1:22" ht="4.9000000000000004" customHeight="1">
      <c r="A15" s="283"/>
      <c r="B15" s="278"/>
      <c r="C15" s="278"/>
      <c r="D15" s="278"/>
      <c r="E15" s="278"/>
      <c r="F15" s="278"/>
      <c r="G15" s="278"/>
      <c r="H15" s="284"/>
    </row>
    <row r="16" spans="1:22" ht="4.9000000000000004" customHeight="1">
      <c r="A16" s="279"/>
      <c r="B16" s="280"/>
      <c r="C16" s="280"/>
      <c r="D16" s="280"/>
      <c r="E16" s="280"/>
      <c r="F16" s="280"/>
      <c r="G16" s="280"/>
      <c r="H16" s="281"/>
    </row>
    <row r="17" spans="1:8" ht="20">
      <c r="A17" s="293" t="s">
        <v>7</v>
      </c>
      <c r="B17" s="294"/>
      <c r="C17" s="785"/>
      <c r="D17" s="786"/>
      <c r="E17" s="786"/>
      <c r="F17" s="786"/>
      <c r="G17" s="786"/>
      <c r="H17" s="787"/>
    </row>
    <row r="18" spans="1:8" ht="20">
      <c r="A18" s="295" t="s">
        <v>8</v>
      </c>
      <c r="B18" s="296"/>
      <c r="C18" s="788"/>
      <c r="D18" s="789"/>
      <c r="E18" s="789"/>
      <c r="F18" s="789"/>
      <c r="G18" s="789"/>
      <c r="H18" s="790"/>
    </row>
    <row r="19" spans="1:8" ht="4.9000000000000004" customHeight="1">
      <c r="A19" s="283"/>
      <c r="B19" s="278"/>
      <c r="C19" s="278"/>
      <c r="D19" s="278"/>
      <c r="E19" s="278"/>
      <c r="F19" s="278"/>
      <c r="G19" s="278"/>
      <c r="H19" s="284"/>
    </row>
    <row r="20" spans="1:8" ht="15.5" thickBot="1">
      <c r="C20" s="276"/>
      <c r="D20" s="276"/>
      <c r="E20" s="276"/>
      <c r="F20" s="276"/>
      <c r="G20" s="276"/>
      <c r="H20" s="276"/>
    </row>
    <row r="21" spans="1:8">
      <c r="B21" s="297"/>
      <c r="C21" s="297"/>
      <c r="D21" s="297"/>
      <c r="E21" s="297"/>
      <c r="F21" s="297"/>
      <c r="G21" s="276"/>
      <c r="H21" s="298"/>
    </row>
    <row r="22" spans="1:8" ht="24.5">
      <c r="A22" s="299" t="s">
        <v>74</v>
      </c>
      <c r="B22" s="300"/>
      <c r="C22" s="300"/>
      <c r="D22" s="300"/>
      <c r="E22" s="301"/>
      <c r="F22" s="297"/>
      <c r="G22" s="297"/>
      <c r="H22" s="302" t="s">
        <v>57</v>
      </c>
    </row>
    <row r="23" spans="1:8" ht="4.9000000000000004" customHeight="1">
      <c r="A23" s="278"/>
      <c r="B23" s="278"/>
      <c r="C23" s="278"/>
      <c r="D23" s="278"/>
      <c r="E23" s="278"/>
      <c r="F23" s="278"/>
      <c r="G23" s="278"/>
      <c r="H23" s="303"/>
    </row>
    <row r="24" spans="1:8">
      <c r="A24" s="279"/>
      <c r="B24" s="280"/>
      <c r="C24" s="280"/>
      <c r="D24" s="280"/>
      <c r="E24" s="280"/>
      <c r="F24" s="280"/>
      <c r="G24" s="280"/>
      <c r="H24" s="303"/>
    </row>
    <row r="25" spans="1:8" ht="24.65" customHeight="1">
      <c r="A25" s="291" t="s">
        <v>13</v>
      </c>
      <c r="B25" s="292" t="s">
        <v>58</v>
      </c>
      <c r="C25" s="451"/>
      <c r="D25" s="304" t="s">
        <v>27</v>
      </c>
      <c r="E25" s="305" t="s">
        <v>75</v>
      </c>
      <c r="F25" s="372">
        <v>24</v>
      </c>
      <c r="G25" s="452"/>
      <c r="H25" s="303"/>
    </row>
    <row r="26" spans="1:8" ht="17.5">
      <c r="A26" s="306"/>
      <c r="B26" s="304"/>
      <c r="C26" s="304"/>
      <c r="D26" s="304"/>
      <c r="E26" s="304"/>
      <c r="F26" s="304"/>
      <c r="G26" s="304" t="s">
        <v>5</v>
      </c>
      <c r="H26" s="303"/>
    </row>
    <row r="27" spans="1:8" ht="24.65" customHeight="1">
      <c r="A27" s="291" t="s">
        <v>14</v>
      </c>
      <c r="B27" s="292" t="s">
        <v>152</v>
      </c>
      <c r="C27" s="451"/>
      <c r="D27" s="304" t="s">
        <v>10</v>
      </c>
      <c r="E27" s="305" t="s">
        <v>75</v>
      </c>
      <c r="F27" s="372">
        <v>12</v>
      </c>
      <c r="G27" s="452"/>
      <c r="H27" s="303"/>
    </row>
    <row r="28" spans="1:8" ht="17.5">
      <c r="A28" s="306"/>
      <c r="B28" s="304"/>
      <c r="C28" s="307"/>
      <c r="D28" s="304"/>
      <c r="E28" s="304"/>
      <c r="F28" s="304"/>
      <c r="G28" s="304" t="s">
        <v>5</v>
      </c>
      <c r="H28" s="303"/>
    </row>
    <row r="29" spans="1:8" ht="24.65" customHeight="1">
      <c r="A29" s="291" t="s">
        <v>15</v>
      </c>
      <c r="B29" s="292" t="s">
        <v>152</v>
      </c>
      <c r="C29" s="451"/>
      <c r="D29" s="304" t="s">
        <v>10</v>
      </c>
      <c r="E29" s="305" t="s">
        <v>75</v>
      </c>
      <c r="F29" s="372">
        <v>12</v>
      </c>
      <c r="G29" s="452"/>
      <c r="H29" s="373"/>
    </row>
    <row r="30" spans="1:8" ht="4.9000000000000004" customHeight="1" thickBot="1">
      <c r="A30" s="308"/>
      <c r="B30" s="309"/>
      <c r="C30" s="309"/>
      <c r="D30" s="309"/>
      <c r="E30" s="309"/>
      <c r="F30" s="309"/>
      <c r="G30" s="309"/>
      <c r="H30" s="310"/>
    </row>
    <row r="31" spans="1:8" ht="4.9000000000000004" customHeight="1">
      <c r="C31" s="276"/>
      <c r="D31" s="276"/>
      <c r="E31" s="276"/>
      <c r="F31" s="276"/>
      <c r="G31" s="276"/>
      <c r="H31" s="276"/>
    </row>
    <row r="32" spans="1:8" ht="17.5">
      <c r="A32" s="285" t="s">
        <v>59</v>
      </c>
      <c r="B32" s="285"/>
      <c r="C32" s="285"/>
      <c r="D32" s="285"/>
      <c r="E32" s="285"/>
      <c r="F32" s="285"/>
      <c r="G32" s="285"/>
      <c r="H32" s="285"/>
    </row>
    <row r="33" spans="1:8" ht="17.5">
      <c r="A33" s="285"/>
      <c r="B33" s="285"/>
      <c r="C33" s="285"/>
      <c r="D33" s="285"/>
      <c r="E33" s="285"/>
      <c r="F33" s="285"/>
      <c r="G33" s="285"/>
      <c r="H33" s="285"/>
    </row>
    <row r="34" spans="1:8" ht="17.5">
      <c r="A34" s="285"/>
      <c r="B34" s="285"/>
      <c r="C34" s="285"/>
      <c r="D34" s="285"/>
      <c r="E34" s="285"/>
      <c r="F34" s="285"/>
      <c r="G34" s="285"/>
      <c r="H34" s="285"/>
    </row>
    <row r="35" spans="1:8" ht="17.5">
      <c r="A35" s="285"/>
      <c r="B35" s="285"/>
      <c r="C35" s="285"/>
      <c r="D35" s="285"/>
      <c r="E35" s="285"/>
      <c r="F35" s="285"/>
      <c r="G35" s="285"/>
      <c r="H35" s="285"/>
    </row>
    <row r="36" spans="1:8" ht="17.5">
      <c r="A36" s="781" t="s">
        <v>46</v>
      </c>
      <c r="B36" s="781"/>
      <c r="C36" s="311" t="s">
        <v>47</v>
      </c>
      <c r="D36" s="285" t="s">
        <v>46</v>
      </c>
      <c r="E36" s="285"/>
      <c r="F36" s="285" t="s">
        <v>5</v>
      </c>
      <c r="G36" s="781" t="s">
        <v>48</v>
      </c>
      <c r="H36" s="781"/>
    </row>
    <row r="37" spans="1:8" ht="17.5">
      <c r="A37" s="312" t="s">
        <v>49</v>
      </c>
      <c r="B37" s="312"/>
      <c r="C37" s="285" t="s">
        <v>5</v>
      </c>
      <c r="D37" s="312" t="s">
        <v>1</v>
      </c>
      <c r="E37" s="312"/>
      <c r="F37" s="285"/>
      <c r="G37" s="312" t="s">
        <v>50</v>
      </c>
      <c r="H37" s="312"/>
    </row>
    <row r="38" spans="1:8" hidden="1">
      <c r="C38" s="276"/>
      <c r="D38" s="276"/>
      <c r="E38" s="276"/>
      <c r="F38" s="276"/>
      <c r="G38" s="276"/>
      <c r="H38" s="276"/>
    </row>
    <row r="39" spans="1:8" hidden="1">
      <c r="C39" s="276"/>
      <c r="D39" s="276"/>
      <c r="E39" s="276"/>
      <c r="F39" s="276"/>
      <c r="G39" s="276"/>
      <c r="H39" s="276"/>
    </row>
    <row r="40" spans="1:8">
      <c r="C40" s="276"/>
      <c r="D40" s="276"/>
      <c r="E40" s="276"/>
      <c r="F40" s="276"/>
      <c r="G40" s="276"/>
      <c r="H40" s="276"/>
    </row>
    <row r="41" spans="1:8">
      <c r="C41" s="276"/>
      <c r="D41" s="276"/>
      <c r="E41" s="276"/>
      <c r="F41" s="276"/>
      <c r="G41" s="276"/>
      <c r="H41" s="276"/>
    </row>
    <row r="42" spans="1:8">
      <c r="C42" s="276"/>
      <c r="D42" s="276"/>
      <c r="E42" s="276"/>
      <c r="F42" s="276"/>
      <c r="G42" s="276"/>
      <c r="H42" s="276"/>
    </row>
  </sheetData>
  <sheetProtection password="DBC9" sheet="1" objects="1" scenarios="1" selectLockedCells="1"/>
  <mergeCells count="8">
    <mergeCell ref="A1:H1"/>
    <mergeCell ref="G36:H36"/>
    <mergeCell ref="A36:B36"/>
    <mergeCell ref="C6:H6"/>
    <mergeCell ref="G9:H9"/>
    <mergeCell ref="C17:H17"/>
    <mergeCell ref="C18:H18"/>
    <mergeCell ref="A3:V3"/>
  </mergeCells>
  <phoneticPr fontId="0" type="noConversion"/>
  <dataValidations count="3">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4">
      <formula1>42736</formula1>
      <formula2>43132</formula2>
    </dataValidation>
    <dataValidation type="time" allowBlank="1" showInputMessage="1" showErrorMessage="1" errorTitle="Hinweis zur Eingabe" error="Bitte geben Sie die Uhrzeit mit Doppelpunkt ein; z.B. 15:00." sqref="E12 E14">
      <formula1>0</formula1>
      <formula2>0.999305555555556</formula2>
    </dataValidation>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2">
      <formula1>42736</formula1>
      <formula2>43132</formula2>
    </dataValidation>
  </dataValidations>
  <printOptions horizontalCentered="1" verticalCentered="1"/>
  <pageMargins left="0.19685039370078741" right="0.19685039370078741" top="0.59055118110236227" bottom="0.39370078740157483" header="0" footer="0"/>
  <pageSetup paperSize="9" scale="82"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122"/>
  <sheetViews>
    <sheetView showGridLines="0" showRuler="0" view="pageLayout" topLeftCell="A7" zoomScaleNormal="115" zoomScaleSheetLayoutView="100" workbookViewId="0">
      <selection activeCell="D109" sqref="D109"/>
    </sheetView>
  </sheetViews>
  <sheetFormatPr baseColWidth="10" defaultColWidth="0" defaultRowHeight="15" zeroHeight="1"/>
  <cols>
    <col min="1" max="3" width="2.453125" style="1" customWidth="1"/>
    <col min="4" max="4" width="86" style="1" customWidth="1"/>
    <col min="5" max="16384" width="16" style="1" hidden="1"/>
  </cols>
  <sheetData>
    <row r="1" spans="1:4" s="522" customFormat="1"/>
    <row r="2" spans="1:4" s="522" customFormat="1"/>
    <row r="3" spans="1:4" ht="29.5">
      <c r="A3" s="640"/>
      <c r="B3" s="640"/>
      <c r="C3" s="640"/>
      <c r="D3" s="640"/>
    </row>
    <row r="4" spans="1:4">
      <c r="A4" s="13"/>
      <c r="B4" s="13"/>
      <c r="C4" s="13"/>
      <c r="D4" s="13"/>
    </row>
    <row r="5" spans="1:4">
      <c r="A5" s="371"/>
      <c r="B5" s="371"/>
      <c r="C5" s="371"/>
      <c r="D5" s="371"/>
    </row>
    <row r="6" spans="1:4" ht="20">
      <c r="B6" s="9" t="s">
        <v>16</v>
      </c>
      <c r="C6" s="3"/>
      <c r="D6" s="4"/>
    </row>
    <row r="7" spans="1:4">
      <c r="A7" s="4"/>
      <c r="B7" s="4"/>
      <c r="C7" s="4"/>
      <c r="D7" s="4"/>
    </row>
    <row r="8" spans="1:4" ht="21" customHeight="1">
      <c r="B8" s="405" t="s">
        <v>84</v>
      </c>
    </row>
    <row r="9" spans="1:4" ht="15" customHeight="1">
      <c r="C9" s="1" t="s">
        <v>17</v>
      </c>
    </row>
    <row r="10" spans="1:4" ht="15" customHeight="1"/>
    <row r="11" spans="1:4" ht="21" customHeight="1">
      <c r="B11" s="405" t="s">
        <v>85</v>
      </c>
    </row>
    <row r="12" spans="1:4" ht="15" customHeight="1">
      <c r="C12" s="1" t="s">
        <v>37</v>
      </c>
    </row>
    <row r="13" spans="1:4" ht="15" customHeight="1"/>
    <row r="14" spans="1:4" ht="21" customHeight="1">
      <c r="B14" s="405" t="s">
        <v>86</v>
      </c>
    </row>
    <row r="15" spans="1:4" ht="15" customHeight="1">
      <c r="C15" s="1" t="s">
        <v>192</v>
      </c>
    </row>
    <row r="16" spans="1:4" ht="15" customHeight="1"/>
    <row r="17" spans="2:4" ht="21" customHeight="1">
      <c r="B17" s="405" t="s">
        <v>87</v>
      </c>
    </row>
    <row r="18" spans="2:4" ht="15" customHeight="1">
      <c r="C18" s="1" t="s">
        <v>193</v>
      </c>
    </row>
    <row r="19" spans="2:4" ht="15" customHeight="1">
      <c r="D19" s="10"/>
    </row>
    <row r="20" spans="2:4" ht="21" customHeight="1">
      <c r="B20" s="405" t="s">
        <v>187</v>
      </c>
    </row>
    <row r="21" spans="2:4" ht="15" customHeight="1">
      <c r="C21" s="1" t="s">
        <v>194</v>
      </c>
    </row>
    <row r="22" spans="2:4" ht="15" customHeight="1">
      <c r="D22" s="10"/>
    </row>
    <row r="23" spans="2:4" ht="21" customHeight="1">
      <c r="B23" s="405" t="s">
        <v>88</v>
      </c>
      <c r="D23" s="10"/>
    </row>
    <row r="24" spans="2:4" ht="15" customHeight="1">
      <c r="C24" s="1" t="s">
        <v>72</v>
      </c>
      <c r="D24" s="10"/>
    </row>
    <row r="25" spans="2:4" ht="15" customHeight="1">
      <c r="C25" s="1" t="s">
        <v>40</v>
      </c>
      <c r="D25" s="10"/>
    </row>
    <row r="26" spans="2:4" ht="15" customHeight="1">
      <c r="D26" s="10"/>
    </row>
    <row r="27" spans="2:4" ht="21" customHeight="1">
      <c r="B27" s="405" t="s">
        <v>89</v>
      </c>
      <c r="D27" s="10"/>
    </row>
    <row r="28" spans="2:4">
      <c r="C28" s="1" t="s">
        <v>73</v>
      </c>
      <c r="D28" s="10"/>
    </row>
    <row r="29" spans="2:4" ht="15" customHeight="1">
      <c r="C29" s="1" t="s">
        <v>41</v>
      </c>
      <c r="D29" s="10"/>
    </row>
    <row r="30" spans="2:4" ht="15" customHeight="1">
      <c r="D30" s="10"/>
    </row>
    <row r="31" spans="2:4" ht="21" customHeight="1">
      <c r="B31" s="405" t="s">
        <v>90</v>
      </c>
      <c r="D31" s="10"/>
    </row>
    <row r="32" spans="2:4" ht="15" customHeight="1">
      <c r="C32" s="1" t="s">
        <v>92</v>
      </c>
      <c r="D32" s="10"/>
    </row>
    <row r="33" spans="1:4" ht="15" customHeight="1">
      <c r="D33" s="10"/>
    </row>
    <row r="34" spans="1:4" ht="21" customHeight="1">
      <c r="B34" s="405" t="s">
        <v>186</v>
      </c>
      <c r="D34" s="10"/>
    </row>
    <row r="35" spans="1:4" ht="15" customHeight="1">
      <c r="C35" s="1" t="s">
        <v>93</v>
      </c>
      <c r="D35" s="10"/>
    </row>
    <row r="36" spans="1:4" ht="15" customHeight="1">
      <c r="D36" s="10"/>
    </row>
    <row r="37" spans="1:4" ht="21" customHeight="1">
      <c r="B37" s="405" t="s">
        <v>91</v>
      </c>
      <c r="D37" s="10"/>
    </row>
    <row r="38" spans="1:4" ht="15" customHeight="1">
      <c r="C38" s="1" t="s">
        <v>94</v>
      </c>
      <c r="D38" s="10"/>
    </row>
    <row r="39" spans="1:4">
      <c r="A39" s="11"/>
      <c r="B39" s="11"/>
      <c r="C39" s="11"/>
      <c r="D39" s="12"/>
    </row>
    <row r="40" spans="1:4" ht="21" customHeight="1">
      <c r="A40" s="2"/>
      <c r="B40" s="645" t="s">
        <v>18</v>
      </c>
      <c r="C40" s="645"/>
      <c r="D40" s="645"/>
    </row>
    <row r="41" spans="1:4" ht="18" customHeight="1">
      <c r="A41" s="2"/>
      <c r="B41" s="582"/>
      <c r="C41" s="1" t="s">
        <v>177</v>
      </c>
      <c r="D41" s="582"/>
    </row>
    <row r="42" spans="1:4" ht="15.75" customHeight="1">
      <c r="A42" s="2"/>
      <c r="B42" s="582"/>
      <c r="C42" s="1" t="s">
        <v>178</v>
      </c>
    </row>
    <row r="43" spans="1:4" ht="15.75" customHeight="1">
      <c r="C43" s="15" t="s">
        <v>175</v>
      </c>
      <c r="D43" s="14"/>
    </row>
    <row r="44" spans="1:4" ht="15.75" customHeight="1">
      <c r="C44" s="15" t="s">
        <v>176</v>
      </c>
      <c r="D44" s="14"/>
    </row>
    <row r="45" spans="1:4" ht="15.75" customHeight="1">
      <c r="C45" s="15" t="s">
        <v>95</v>
      </c>
      <c r="D45" s="14"/>
    </row>
    <row r="46" spans="1:4" ht="15.75" customHeight="1">
      <c r="C46" s="15" t="s">
        <v>153</v>
      </c>
      <c r="D46" s="14"/>
    </row>
    <row r="47" spans="1:4">
      <c r="A47" s="16"/>
      <c r="B47" s="16"/>
      <c r="C47" s="16"/>
      <c r="D47" s="17"/>
    </row>
    <row r="48" spans="1:4" ht="10" customHeight="1">
      <c r="A48" s="5"/>
      <c r="B48" s="5"/>
      <c r="C48" s="5"/>
      <c r="D48" s="6"/>
    </row>
    <row r="49" spans="1:4" ht="12" customHeight="1">
      <c r="A49" s="6"/>
      <c r="B49" s="6"/>
      <c r="C49" s="18" t="s">
        <v>199</v>
      </c>
      <c r="D49" s="6"/>
    </row>
    <row r="50" spans="1:4" ht="12" customHeight="1">
      <c r="A50" s="18"/>
      <c r="B50" s="19"/>
      <c r="C50" s="18" t="s">
        <v>67</v>
      </c>
      <c r="D50" s="18"/>
    </row>
    <row r="51" spans="1:4" ht="12" customHeight="1">
      <c r="A51" s="18"/>
      <c r="B51" s="18"/>
      <c r="C51" s="18" t="s">
        <v>68</v>
      </c>
      <c r="D51" s="19"/>
    </row>
    <row r="52" spans="1:4" ht="12" customHeight="1">
      <c r="A52" s="6"/>
      <c r="B52" s="6"/>
      <c r="C52" s="6"/>
      <c r="D52" s="6"/>
    </row>
    <row r="53" spans="1:4" ht="12" hidden="1" customHeight="1">
      <c r="A53" s="6"/>
      <c r="B53" s="6"/>
      <c r="C53" s="6"/>
      <c r="D53" s="6"/>
    </row>
    <row r="54" spans="1:4" ht="17.5" hidden="1">
      <c r="A54" s="7"/>
      <c r="B54" s="8"/>
      <c r="C54" s="8"/>
    </row>
    <row r="55" spans="1:4" hidden="1">
      <c r="A55" s="7"/>
      <c r="B55" s="7"/>
      <c r="C55" s="7"/>
    </row>
    <row r="56" spans="1:4" hidden="1">
      <c r="A56" s="7"/>
      <c r="B56" s="7"/>
      <c r="C56" s="7"/>
    </row>
    <row r="57" spans="1:4" hidden="1">
      <c r="A57" s="7"/>
      <c r="B57" s="7"/>
      <c r="C57" s="7"/>
    </row>
    <row r="58" spans="1:4" hidden="1">
      <c r="A58" s="7"/>
      <c r="B58" s="7"/>
      <c r="C58" s="7"/>
    </row>
    <row r="59" spans="1:4" hidden="1">
      <c r="A59" s="7"/>
      <c r="B59" s="7"/>
      <c r="C59" s="7"/>
    </row>
    <row r="60" spans="1:4" hidden="1">
      <c r="A60" s="7"/>
      <c r="B60" s="7"/>
      <c r="C60" s="7"/>
    </row>
    <row r="61" spans="1:4" hidden="1">
      <c r="A61" s="7"/>
      <c r="B61" s="7"/>
      <c r="C61" s="7"/>
    </row>
    <row r="62" spans="1:4" hidden="1">
      <c r="A62" s="7"/>
      <c r="B62" s="7"/>
      <c r="C62" s="7"/>
    </row>
    <row r="63" spans="1:4" hidden="1">
      <c r="A63" s="7"/>
    </row>
    <row r="64" spans="1:4" hidden="1">
      <c r="A64" s="7"/>
    </row>
    <row r="65" spans="1:1" hidden="1">
      <c r="A65" s="7"/>
    </row>
    <row r="66" spans="1:1" hidden="1">
      <c r="A66" s="7"/>
    </row>
    <row r="67" spans="1:1" hidden="1">
      <c r="A67" s="7"/>
    </row>
    <row r="68" spans="1:1" hidden="1">
      <c r="A68" s="7"/>
    </row>
    <row r="69" spans="1:1" hidden="1">
      <c r="A69" s="7"/>
    </row>
    <row r="70" spans="1:1" hidden="1">
      <c r="A70" s="7"/>
    </row>
    <row r="71" spans="1:1" hidden="1">
      <c r="A71" s="7"/>
    </row>
    <row r="72" spans="1:1" hidden="1">
      <c r="A72" s="7"/>
    </row>
    <row r="73" spans="1:1" hidden="1">
      <c r="A73" s="7"/>
    </row>
    <row r="74" spans="1:1" hidden="1">
      <c r="A74" s="7"/>
    </row>
    <row r="75" spans="1:1" hidden="1">
      <c r="A75" s="7"/>
    </row>
    <row r="76" spans="1:1" hidden="1">
      <c r="A76" s="7"/>
    </row>
    <row r="77" spans="1:1" hidden="1">
      <c r="A77" s="7"/>
    </row>
    <row r="78" spans="1:1" hidden="1">
      <c r="A78" s="7"/>
    </row>
    <row r="79" spans="1:1" hidden="1">
      <c r="A79" s="7"/>
    </row>
    <row r="80" spans="1:1" hidden="1">
      <c r="A80" s="7"/>
    </row>
    <row r="81" spans="1:1" hidden="1">
      <c r="A81" s="7"/>
    </row>
    <row r="82" spans="1:1" hidden="1">
      <c r="A82" s="7"/>
    </row>
    <row r="83" spans="1:1" hidden="1">
      <c r="A83" s="7"/>
    </row>
    <row r="84" spans="1:1" hidden="1">
      <c r="A84" s="7"/>
    </row>
    <row r="85" spans="1:1" hidden="1">
      <c r="A85" s="7"/>
    </row>
    <row r="86" spans="1:1" hidden="1"/>
    <row r="87" spans="1:1" hidden="1"/>
    <row r="88" spans="1:1" hidden="1"/>
    <row r="89" spans="1:1" hidden="1"/>
    <row r="90" spans="1:1" hidden="1"/>
    <row r="91" spans="1:1" hidden="1"/>
    <row r="92" spans="1:1" hidden="1"/>
    <row r="93" spans="1:1" hidden="1"/>
    <row r="94" spans="1:1" hidden="1"/>
    <row r="95" spans="1:1" hidden="1"/>
    <row r="96" spans="1:1" hidden="1"/>
    <row r="97" hidden="1"/>
    <row r="98" hidden="1"/>
    <row r="99" hidden="1"/>
    <row r="100" hidden="1"/>
    <row r="101" hidden="1"/>
    <row r="102" hidden="1"/>
    <row r="103" hidden="1"/>
    <row r="104" hidden="1"/>
    <row r="105" hidden="1"/>
    <row r="106" hidden="1"/>
    <row r="107" hidden="1"/>
    <row r="108" hidden="1"/>
    <row r="109"/>
    <row r="110"/>
    <row r="111"/>
    <row r="112"/>
    <row r="113"/>
    <row r="114"/>
    <row r="115"/>
    <row r="116"/>
    <row r="117"/>
    <row r="118"/>
    <row r="119"/>
    <row r="120"/>
    <row r="121"/>
    <row r="122"/>
  </sheetData>
  <sheetProtection password="DBC9" sheet="1" selectLockedCells="1"/>
  <mergeCells count="2">
    <mergeCell ref="A3:D3"/>
    <mergeCell ref="B40:D40"/>
  </mergeCells>
  <phoneticPr fontId="3" type="noConversion"/>
  <printOptions horizontalCentered="1" verticalCentered="1"/>
  <pageMargins left="0.59055118110236227" right="0.19685039370078741" top="0.19685039370078741" bottom="0.19685039370078741" header="0" footer="0.11811023622047245"/>
  <pageSetup paperSize="9" scale="9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63"/>
  <sheetViews>
    <sheetView showGridLines="0" zoomScaleNormal="100" zoomScaleSheetLayoutView="100" workbookViewId="0">
      <selection activeCell="C22" sqref="C22:D25"/>
    </sheetView>
  </sheetViews>
  <sheetFormatPr baseColWidth="10" defaultColWidth="0" defaultRowHeight="12.5" zeroHeight="1"/>
  <cols>
    <col min="1" max="3" width="2.7265625" style="20" customWidth="1"/>
    <col min="4" max="4" width="114.81640625" style="20" customWidth="1"/>
    <col min="5" max="16384" width="114.81640625" style="20" hidden="1"/>
  </cols>
  <sheetData>
    <row r="1" spans="1:4" ht="32">
      <c r="A1" s="648"/>
      <c r="B1" s="648"/>
      <c r="C1" s="648"/>
      <c r="D1" s="648"/>
    </row>
    <row r="2" spans="1:4" ht="22">
      <c r="A2" s="649"/>
      <c r="B2" s="649"/>
      <c r="C2" s="649"/>
      <c r="D2" s="649"/>
    </row>
    <row r="3" spans="1:4" ht="10.5" customHeight="1">
      <c r="A3" s="35"/>
      <c r="B3" s="35"/>
      <c r="C3" s="35"/>
      <c r="D3" s="35"/>
    </row>
    <row r="4" spans="1:4" ht="24.75" customHeight="1">
      <c r="A4" s="21"/>
      <c r="B4" s="21"/>
      <c r="C4" s="21"/>
      <c r="D4" s="36"/>
    </row>
    <row r="5" spans="1:4" ht="15.75" customHeight="1">
      <c r="A5" s="21"/>
      <c r="B5" s="21"/>
      <c r="C5" s="21"/>
      <c r="D5" s="21"/>
    </row>
    <row r="6" spans="1:4" ht="15.75" customHeight="1">
      <c r="A6" s="21"/>
      <c r="B6" s="21"/>
      <c r="C6" s="21"/>
      <c r="D6" s="21"/>
    </row>
    <row r="7" spans="1:4" s="23" customFormat="1" ht="15">
      <c r="A7" s="22"/>
      <c r="B7" s="650" t="s">
        <v>96</v>
      </c>
      <c r="C7" s="650"/>
      <c r="D7" s="650"/>
    </row>
    <row r="8" spans="1:4" s="23" customFormat="1" ht="15">
      <c r="A8" s="24"/>
      <c r="B8" s="25"/>
      <c r="C8" s="25"/>
      <c r="D8" s="25"/>
    </row>
    <row r="9" spans="1:4" s="23" customFormat="1" ht="15">
      <c r="A9" s="24"/>
      <c r="B9" s="26"/>
      <c r="C9" s="26"/>
      <c r="D9" s="26"/>
    </row>
    <row r="10" spans="1:4" s="23" customFormat="1" ht="15">
      <c r="B10" s="27" t="s">
        <v>38</v>
      </c>
      <c r="C10" s="27"/>
      <c r="D10" s="27"/>
    </row>
    <row r="11" spans="1:4" s="23" customFormat="1" ht="15">
      <c r="A11" s="22"/>
      <c r="B11" s="28"/>
      <c r="C11" s="28"/>
      <c r="D11" s="27"/>
    </row>
    <row r="12" spans="1:4" s="23" customFormat="1" ht="15">
      <c r="B12" s="29" t="s">
        <v>69</v>
      </c>
      <c r="C12" s="651" t="s">
        <v>97</v>
      </c>
      <c r="D12" s="651"/>
    </row>
    <row r="13" spans="1:4" s="23" customFormat="1" ht="15">
      <c r="B13" s="29"/>
      <c r="C13" s="651"/>
      <c r="D13" s="651"/>
    </row>
    <row r="14" spans="1:4" s="23" customFormat="1" ht="15">
      <c r="A14" s="30"/>
      <c r="B14" s="31"/>
      <c r="C14" s="32"/>
      <c r="D14" s="32"/>
    </row>
    <row r="15" spans="1:4" s="23" customFormat="1" ht="16.5" customHeight="1">
      <c r="B15" s="33" t="s">
        <v>69</v>
      </c>
      <c r="C15" s="653" t="s">
        <v>188</v>
      </c>
      <c r="D15" s="653"/>
    </row>
    <row r="16" spans="1:4" s="23" customFormat="1" ht="15">
      <c r="B16" s="33"/>
      <c r="C16" s="653"/>
      <c r="D16" s="653"/>
    </row>
    <row r="17" spans="2:4" s="23" customFormat="1" ht="15">
      <c r="B17" s="33"/>
      <c r="C17" s="653"/>
      <c r="D17" s="653"/>
    </row>
    <row r="18" spans="2:4" s="23" customFormat="1" ht="15">
      <c r="B18" s="33"/>
      <c r="C18" s="653"/>
      <c r="D18" s="653"/>
    </row>
    <row r="19" spans="2:4" s="23" customFormat="1" ht="15">
      <c r="B19" s="33"/>
      <c r="C19" s="653"/>
      <c r="D19" s="653"/>
    </row>
    <row r="20" spans="2:4" s="23" customFormat="1" ht="15">
      <c r="B20" s="432" t="s">
        <v>69</v>
      </c>
      <c r="C20" s="653" t="s">
        <v>191</v>
      </c>
      <c r="D20" s="653"/>
    </row>
    <row r="21" spans="2:4" s="23" customFormat="1" ht="15">
      <c r="B21" s="33"/>
      <c r="C21" s="653"/>
      <c r="D21" s="653"/>
    </row>
    <row r="22" spans="2:4" s="23" customFormat="1" ht="15" customHeight="1">
      <c r="B22" s="432" t="s">
        <v>69</v>
      </c>
      <c r="C22" s="653" t="s">
        <v>184</v>
      </c>
      <c r="D22" s="653"/>
    </row>
    <row r="23" spans="2:4" s="23" customFormat="1" ht="15" customHeight="1">
      <c r="B23" s="33"/>
      <c r="C23" s="653"/>
      <c r="D23" s="653"/>
    </row>
    <row r="24" spans="2:4" s="23" customFormat="1" ht="15" customHeight="1">
      <c r="B24" s="33"/>
      <c r="C24" s="653"/>
      <c r="D24" s="653"/>
    </row>
    <row r="25" spans="2:4" s="23" customFormat="1" ht="19.5" customHeight="1">
      <c r="C25" s="653"/>
      <c r="D25" s="653"/>
    </row>
    <row r="26" spans="2:4" s="23" customFormat="1" ht="15" customHeight="1">
      <c r="C26" s="571" t="s">
        <v>147</v>
      </c>
    </row>
    <row r="27" spans="2:4" s="23" customFormat="1" ht="15" customHeight="1">
      <c r="C27" s="571" t="s">
        <v>148</v>
      </c>
    </row>
    <row r="28" spans="2:4" s="23" customFormat="1" ht="15" customHeight="1">
      <c r="C28" s="571" t="s">
        <v>149</v>
      </c>
    </row>
    <row r="29" spans="2:4" s="23" customFormat="1" ht="15" customHeight="1">
      <c r="B29" s="33"/>
      <c r="C29" s="23" t="s">
        <v>150</v>
      </c>
    </row>
    <row r="30" spans="2:4" s="23" customFormat="1" ht="15" customHeight="1">
      <c r="B30" s="33"/>
    </row>
    <row r="31" spans="2:4" s="23" customFormat="1" ht="15" customHeight="1">
      <c r="B31" s="33"/>
      <c r="C31" s="652" t="s">
        <v>195</v>
      </c>
      <c r="D31" s="652"/>
    </row>
    <row r="32" spans="2:4" s="23" customFormat="1" ht="15" customHeight="1">
      <c r="B32" s="33"/>
      <c r="C32" s="652" t="s">
        <v>197</v>
      </c>
      <c r="D32" s="652"/>
    </row>
    <row r="33" spans="2:4" s="23" customFormat="1" ht="15" customHeight="1">
      <c r="B33" s="33"/>
      <c r="C33" s="432"/>
      <c r="D33" s="432"/>
    </row>
    <row r="34" spans="2:4" s="23" customFormat="1" ht="15" customHeight="1">
      <c r="B34" s="33"/>
      <c r="C34" s="654" t="s">
        <v>160</v>
      </c>
      <c r="D34" s="654"/>
    </row>
    <row r="35" spans="2:4" s="23" customFormat="1" ht="15" customHeight="1">
      <c r="B35" s="33"/>
      <c r="C35" s="652" t="s">
        <v>161</v>
      </c>
      <c r="D35" s="652"/>
    </row>
    <row r="36" spans="2:4" s="23" customFormat="1" ht="15" customHeight="1">
      <c r="B36" s="33"/>
    </row>
    <row r="37" spans="2:4" ht="15" hidden="1" customHeight="1"/>
    <row r="38" spans="2:4" ht="12.75" hidden="1" customHeight="1"/>
    <row r="39" spans="2:4" ht="12.75" hidden="1" customHeight="1"/>
    <row r="40" spans="2:4" ht="12.75" hidden="1" customHeight="1"/>
    <row r="41" spans="2:4" ht="12.75" hidden="1" customHeight="1"/>
    <row r="42" spans="2:4" ht="12.75" hidden="1" customHeight="1"/>
    <row r="43" spans="2:4" ht="12.75" hidden="1" customHeight="1"/>
    <row r="44" spans="2:4" ht="12.75" hidden="1" customHeight="1"/>
    <row r="45" spans="2:4" ht="12.75" hidden="1" customHeight="1"/>
    <row r="46" spans="2:4" ht="12.75" hidden="1" customHeight="1"/>
    <row r="47" spans="2:4" ht="12.75" hidden="1" customHeight="1"/>
    <row r="48" spans="2:4" ht="12.75" hidden="1" customHeight="1"/>
    <row r="49" ht="12.75" hidden="1" customHeight="1"/>
    <row r="50" ht="12.75" hidden="1" customHeight="1"/>
    <row r="51" ht="12.75" hidden="1" customHeight="1"/>
    <row r="52" ht="12.75" hidden="1" customHeight="1"/>
    <row r="53" ht="12.75" hidden="1" customHeight="1"/>
    <row r="54" ht="12.75" hidden="1" customHeight="1"/>
    <row r="55" hidden="1"/>
    <row r="56" hidden="1"/>
    <row r="57" hidden="1"/>
    <row r="58" hidden="1"/>
    <row r="59" hidden="1"/>
    <row r="60" hidden="1"/>
    <row r="61" hidden="1"/>
    <row r="62" hidden="1"/>
    <row r="63" hidden="1"/>
  </sheetData>
  <sheetProtection password="DBC9" sheet="1" selectLockedCells="1"/>
  <mergeCells count="11">
    <mergeCell ref="C35:D35"/>
    <mergeCell ref="C15:D19"/>
    <mergeCell ref="C22:D25"/>
    <mergeCell ref="C20:D21"/>
    <mergeCell ref="C31:D31"/>
    <mergeCell ref="C34:D34"/>
    <mergeCell ref="A1:D1"/>
    <mergeCell ref="A2:D2"/>
    <mergeCell ref="B7:D7"/>
    <mergeCell ref="C12:D13"/>
    <mergeCell ref="C32:D32"/>
  </mergeCells>
  <phoneticPr fontId="0" type="noConversion"/>
  <printOptions horizontalCentered="1" verticalCentered="1"/>
  <pageMargins left="0.25" right="0.25" top="0.75" bottom="0.75" header="0.3" footer="0.3"/>
  <pageSetup paperSize="9" scale="77" fitToWidth="0" fitToHeight="0" orientation="portrait" blackAndWhite="1"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16"/>
  <sheetViews>
    <sheetView showGridLines="0" zoomScaleNormal="100" workbookViewId="0">
      <selection activeCell="B3" sqref="B3"/>
    </sheetView>
  </sheetViews>
  <sheetFormatPr baseColWidth="10" defaultColWidth="0" defaultRowHeight="12.5" zeroHeight="1"/>
  <cols>
    <col min="1" max="1" width="7" customWidth="1"/>
    <col min="2" max="2" width="25.7265625" customWidth="1"/>
    <col min="3" max="3" width="19.26953125" customWidth="1"/>
    <col min="4" max="4" width="35.7265625" customWidth="1"/>
    <col min="5" max="5" width="11.7265625" customWidth="1"/>
    <col min="6" max="6" width="21.81640625" customWidth="1"/>
    <col min="7" max="7" width="1.26953125" customWidth="1"/>
  </cols>
  <sheetData>
    <row r="1" spans="1:7" ht="22">
      <c r="A1" s="655"/>
      <c r="B1" s="655"/>
      <c r="C1" s="655"/>
      <c r="D1" s="655"/>
      <c r="E1" s="655"/>
      <c r="F1" s="655"/>
      <c r="G1" s="655"/>
    </row>
    <row r="2" spans="1:7" ht="22">
      <c r="A2" s="34"/>
      <c r="B2" s="34"/>
      <c r="C2" s="34"/>
      <c r="D2" s="34"/>
      <c r="E2" s="34"/>
      <c r="F2" s="34"/>
      <c r="G2" s="34"/>
    </row>
    <row r="3" spans="1:7" ht="22">
      <c r="A3" s="34"/>
      <c r="B3" s="34"/>
      <c r="C3" s="34"/>
      <c r="D3" s="34"/>
      <c r="E3" s="34"/>
      <c r="F3" s="34"/>
      <c r="G3" s="34"/>
    </row>
    <row r="4" spans="1:7" ht="17.5">
      <c r="A4" s="560"/>
      <c r="B4" s="564" t="s">
        <v>111</v>
      </c>
      <c r="C4" s="560"/>
      <c r="D4" s="560"/>
      <c r="E4" s="560"/>
      <c r="F4" s="560"/>
      <c r="G4" s="560"/>
    </row>
    <row r="5" spans="1:7">
      <c r="A5" s="560"/>
      <c r="B5" s="562" t="s">
        <v>122</v>
      </c>
      <c r="C5" s="562"/>
      <c r="D5" s="562"/>
      <c r="E5" s="560"/>
      <c r="F5" s="560"/>
      <c r="G5" s="560"/>
    </row>
    <row r="6" spans="1:7">
      <c r="A6" s="560"/>
      <c r="B6" s="562" t="s">
        <v>181</v>
      </c>
      <c r="C6" s="562"/>
      <c r="D6" s="562"/>
      <c r="E6" s="560"/>
      <c r="F6" s="560"/>
      <c r="G6" s="560"/>
    </row>
    <row r="7" spans="1:7">
      <c r="A7" s="560"/>
      <c r="B7" s="562" t="s">
        <v>123</v>
      </c>
      <c r="C7" s="562"/>
      <c r="D7" s="562"/>
      <c r="E7" s="560"/>
      <c r="F7" s="560"/>
      <c r="G7" s="560"/>
    </row>
    <row r="8" spans="1:7">
      <c r="A8" s="560"/>
      <c r="B8" s="562" t="s">
        <v>124</v>
      </c>
      <c r="C8" s="562"/>
      <c r="D8" s="562"/>
      <c r="E8" s="560"/>
      <c r="F8" s="560"/>
      <c r="G8" s="560"/>
    </row>
    <row r="9" spans="1:7">
      <c r="A9" s="560"/>
      <c r="B9" s="562" t="s">
        <v>125</v>
      </c>
      <c r="C9" s="562"/>
      <c r="D9" s="562"/>
      <c r="E9" s="560"/>
      <c r="F9" s="560"/>
      <c r="G9" s="560"/>
    </row>
    <row r="10" spans="1:7">
      <c r="A10" s="560"/>
      <c r="B10" s="562"/>
      <c r="C10" s="562"/>
      <c r="D10" s="562"/>
      <c r="E10" s="560"/>
      <c r="F10" s="560"/>
      <c r="G10" s="560"/>
    </row>
    <row r="11" spans="1:7">
      <c r="A11" s="560"/>
      <c r="B11" s="562" t="s">
        <v>116</v>
      </c>
      <c r="C11" s="563">
        <v>12</v>
      </c>
      <c r="D11" s="562"/>
      <c r="E11" s="560"/>
      <c r="F11" s="560"/>
      <c r="G11" s="560"/>
    </row>
    <row r="12" spans="1:7">
      <c r="A12" s="560"/>
      <c r="B12" s="562" t="s">
        <v>117</v>
      </c>
      <c r="C12" s="563">
        <v>12</v>
      </c>
      <c r="D12" s="562"/>
      <c r="E12" s="560"/>
      <c r="F12" s="560"/>
      <c r="G12" s="560"/>
    </row>
    <row r="13" spans="1:7">
      <c r="A13" s="560"/>
      <c r="B13" s="562" t="s">
        <v>118</v>
      </c>
      <c r="C13" s="563">
        <v>24</v>
      </c>
      <c r="D13" s="562"/>
      <c r="E13" s="560"/>
      <c r="F13" s="560"/>
      <c r="G13" s="560"/>
    </row>
    <row r="14" spans="1:7">
      <c r="A14" s="560"/>
      <c r="B14" s="562" t="s">
        <v>119</v>
      </c>
      <c r="C14" s="563">
        <v>48</v>
      </c>
      <c r="D14" s="562"/>
      <c r="E14" s="560"/>
      <c r="F14" s="560"/>
      <c r="G14" s="560"/>
    </row>
    <row r="15" spans="1:7">
      <c r="A15" s="560"/>
      <c r="B15" s="562" t="s">
        <v>120</v>
      </c>
      <c r="C15" s="563">
        <v>19.2</v>
      </c>
      <c r="D15" s="562" t="s">
        <v>182</v>
      </c>
      <c r="E15" s="560"/>
      <c r="F15" s="560"/>
      <c r="G15" s="560"/>
    </row>
    <row r="16" spans="1:7">
      <c r="A16" s="560"/>
      <c r="B16" s="562" t="s">
        <v>121</v>
      </c>
      <c r="C16" s="563">
        <v>28.8</v>
      </c>
      <c r="D16" s="562"/>
      <c r="E16" s="560"/>
      <c r="F16" s="560"/>
      <c r="G16" s="560"/>
    </row>
    <row r="17" spans="1:7">
      <c r="A17" s="560"/>
      <c r="B17" s="560"/>
      <c r="C17" s="560"/>
      <c r="D17" s="560"/>
      <c r="E17" s="560"/>
      <c r="F17" s="560"/>
      <c r="G17" s="560"/>
    </row>
    <row r="18" spans="1:7" ht="17.5">
      <c r="A18" s="560"/>
      <c r="B18" s="564" t="s">
        <v>112</v>
      </c>
      <c r="C18" s="560"/>
      <c r="D18" s="560"/>
      <c r="E18" s="560"/>
      <c r="F18" s="560"/>
      <c r="G18" s="560"/>
    </row>
    <row r="19" spans="1:7">
      <c r="A19" s="560"/>
      <c r="B19" s="562" t="s">
        <v>113</v>
      </c>
      <c r="C19" s="562"/>
      <c r="D19" s="562"/>
      <c r="E19" s="562"/>
      <c r="F19" s="562"/>
      <c r="G19" s="562"/>
    </row>
    <row r="20" spans="1:7">
      <c r="A20" s="560"/>
      <c r="B20" s="562" t="s">
        <v>126</v>
      </c>
      <c r="C20" s="562"/>
      <c r="D20" s="562"/>
      <c r="E20" s="562"/>
      <c r="F20" s="562"/>
      <c r="G20" s="562"/>
    </row>
    <row r="21" spans="1:7">
      <c r="A21" s="560"/>
      <c r="B21" s="562" t="s">
        <v>125</v>
      </c>
      <c r="C21" s="562"/>
      <c r="D21" s="562"/>
      <c r="E21" s="562"/>
      <c r="F21" s="562"/>
      <c r="G21" s="562"/>
    </row>
    <row r="22" spans="1:7">
      <c r="A22" s="560"/>
      <c r="B22" s="560"/>
      <c r="C22" s="560"/>
      <c r="D22" s="560"/>
      <c r="E22" s="560"/>
      <c r="F22" s="560"/>
      <c r="G22" s="560"/>
    </row>
    <row r="23" spans="1:7">
      <c r="A23" s="560"/>
      <c r="B23" s="562" t="s">
        <v>128</v>
      </c>
      <c r="C23" s="563">
        <v>12</v>
      </c>
      <c r="D23" s="562"/>
      <c r="E23" s="562"/>
      <c r="F23" s="562"/>
      <c r="G23" s="560"/>
    </row>
    <row r="24" spans="1:7">
      <c r="A24" s="560"/>
      <c r="B24" s="562" t="s">
        <v>117</v>
      </c>
      <c r="C24" s="563">
        <v>12</v>
      </c>
      <c r="D24" s="562"/>
      <c r="E24" s="562"/>
      <c r="F24" s="562"/>
      <c r="G24" s="560"/>
    </row>
    <row r="25" spans="1:7">
      <c r="A25" s="560"/>
      <c r="B25" s="562" t="s">
        <v>129</v>
      </c>
      <c r="C25" s="563">
        <v>24</v>
      </c>
      <c r="D25" s="562"/>
      <c r="E25" s="562"/>
      <c r="F25" s="562"/>
      <c r="G25" s="560"/>
    </row>
    <row r="26" spans="1:7">
      <c r="A26" s="560"/>
      <c r="B26" s="562" t="s">
        <v>127</v>
      </c>
      <c r="C26" s="563">
        <v>48</v>
      </c>
      <c r="D26" s="562"/>
      <c r="E26" s="562"/>
      <c r="F26" s="562"/>
      <c r="G26" s="560"/>
    </row>
    <row r="27" spans="1:7">
      <c r="A27" s="560"/>
      <c r="B27" s="562" t="s">
        <v>151</v>
      </c>
      <c r="C27" s="563">
        <v>18.8</v>
      </c>
      <c r="D27" s="562" t="s">
        <v>130</v>
      </c>
      <c r="E27" s="562"/>
      <c r="F27" s="562"/>
      <c r="G27" s="560"/>
    </row>
    <row r="28" spans="1:7">
      <c r="A28" s="560"/>
      <c r="B28" s="562" t="s">
        <v>121</v>
      </c>
      <c r="C28" s="563">
        <v>29.2</v>
      </c>
      <c r="D28" s="562"/>
      <c r="E28" s="562"/>
      <c r="F28" s="562"/>
      <c r="G28" s="560"/>
    </row>
    <row r="29" spans="1:7">
      <c r="A29" s="560"/>
      <c r="B29" s="562"/>
      <c r="C29" s="562"/>
      <c r="D29" s="562"/>
      <c r="E29" s="562"/>
      <c r="F29" s="562"/>
      <c r="G29" s="560"/>
    </row>
    <row r="30" spans="1:7" ht="17.5">
      <c r="A30" s="560"/>
      <c r="B30" s="564" t="s">
        <v>114</v>
      </c>
      <c r="C30" s="560"/>
      <c r="D30" s="560"/>
      <c r="E30" s="560"/>
      <c r="F30" s="560"/>
      <c r="G30" s="560"/>
    </row>
    <row r="31" spans="1:7">
      <c r="A31" s="560"/>
      <c r="B31" s="562" t="s">
        <v>131</v>
      </c>
      <c r="C31" s="562"/>
      <c r="D31" s="562"/>
      <c r="E31" s="560"/>
      <c r="F31" s="560"/>
      <c r="G31" s="560"/>
    </row>
    <row r="32" spans="1:7">
      <c r="A32" s="560"/>
      <c r="B32" s="562" t="s">
        <v>132</v>
      </c>
      <c r="C32" s="562"/>
      <c r="D32" s="562"/>
      <c r="E32" s="560"/>
      <c r="F32" s="560"/>
      <c r="G32" s="560"/>
    </row>
    <row r="33" spans="1:7">
      <c r="A33" s="560"/>
      <c r="B33" s="562" t="s">
        <v>133</v>
      </c>
      <c r="C33" s="562"/>
      <c r="D33" s="562"/>
      <c r="E33" s="560"/>
      <c r="F33" s="560"/>
      <c r="G33" s="560"/>
    </row>
    <row r="34" spans="1:7">
      <c r="A34" s="560"/>
      <c r="B34" s="562"/>
      <c r="C34" s="562"/>
      <c r="D34" s="562"/>
      <c r="E34" s="560"/>
      <c r="F34" s="560"/>
      <c r="G34" s="560"/>
    </row>
    <row r="35" spans="1:7">
      <c r="A35" s="560"/>
      <c r="B35" s="562" t="s">
        <v>134</v>
      </c>
      <c r="C35" s="563">
        <v>12</v>
      </c>
      <c r="D35" s="562"/>
      <c r="E35" s="560"/>
      <c r="F35" s="560"/>
      <c r="G35" s="560"/>
    </row>
    <row r="36" spans="1:7">
      <c r="A36" s="560"/>
      <c r="B36" s="562" t="s">
        <v>135</v>
      </c>
      <c r="C36" s="563">
        <v>12</v>
      </c>
      <c r="D36" s="562"/>
      <c r="E36" s="560"/>
      <c r="F36" s="560"/>
      <c r="G36" s="560"/>
    </row>
    <row r="37" spans="1:7">
      <c r="A37" s="560"/>
      <c r="B37" s="562" t="s">
        <v>129</v>
      </c>
      <c r="C37" s="563">
        <v>24</v>
      </c>
      <c r="D37" s="562"/>
      <c r="E37" s="560"/>
      <c r="F37" s="560"/>
      <c r="G37" s="560"/>
    </row>
    <row r="38" spans="1:7">
      <c r="A38" s="560"/>
      <c r="B38" s="562" t="s">
        <v>127</v>
      </c>
      <c r="C38" s="563">
        <v>48</v>
      </c>
      <c r="D38" s="562"/>
      <c r="E38" s="560"/>
      <c r="F38" s="560"/>
      <c r="G38" s="560"/>
    </row>
    <row r="39" spans="1:7">
      <c r="A39" s="560"/>
      <c r="B39" s="562" t="s">
        <v>120</v>
      </c>
      <c r="C39" s="563">
        <v>9.6</v>
      </c>
      <c r="D39" s="562" t="s">
        <v>136</v>
      </c>
      <c r="E39" s="560"/>
      <c r="F39" s="560"/>
      <c r="G39" s="560"/>
    </row>
    <row r="40" spans="1:7">
      <c r="A40" s="560"/>
      <c r="B40" s="562" t="s">
        <v>121</v>
      </c>
      <c r="C40" s="563">
        <v>38.4</v>
      </c>
      <c r="D40" s="562"/>
      <c r="E40" s="560"/>
      <c r="F40" s="560"/>
      <c r="G40" s="560"/>
    </row>
    <row r="41" spans="1:7">
      <c r="A41" s="560"/>
      <c r="B41" s="560"/>
      <c r="C41" s="560"/>
      <c r="D41" s="560"/>
      <c r="E41" s="560"/>
      <c r="F41" s="560"/>
      <c r="G41" s="560"/>
    </row>
    <row r="42" spans="1:7" ht="17.5">
      <c r="A42" s="560"/>
      <c r="B42" s="564" t="s">
        <v>115</v>
      </c>
      <c r="C42" s="560"/>
      <c r="D42" s="560"/>
      <c r="E42" s="560"/>
      <c r="F42" s="560"/>
      <c r="G42" s="560"/>
    </row>
    <row r="43" spans="1:7">
      <c r="A43" s="560"/>
      <c r="B43" s="562" t="s">
        <v>137</v>
      </c>
      <c r="C43" s="562"/>
      <c r="D43" s="562"/>
      <c r="E43" s="562"/>
      <c r="F43" s="562"/>
      <c r="G43" s="560"/>
    </row>
    <row r="44" spans="1:7">
      <c r="A44" s="560"/>
      <c r="B44" s="562" t="s">
        <v>138</v>
      </c>
      <c r="C44" s="562"/>
      <c r="D44" s="562"/>
      <c r="E44" s="562"/>
      <c r="F44" s="562"/>
      <c r="G44" s="560"/>
    </row>
    <row r="45" spans="1:7">
      <c r="A45" s="560"/>
      <c r="B45" s="562" t="s">
        <v>146</v>
      </c>
      <c r="C45" s="562"/>
      <c r="D45" s="562"/>
      <c r="E45" s="562"/>
      <c r="F45" s="562"/>
      <c r="G45" s="560"/>
    </row>
    <row r="46" spans="1:7">
      <c r="A46" s="560"/>
      <c r="B46" s="562" t="s">
        <v>139</v>
      </c>
      <c r="C46" s="562"/>
      <c r="D46" s="562"/>
      <c r="E46" s="562"/>
      <c r="F46" s="562"/>
      <c r="G46" s="560"/>
    </row>
    <row r="47" spans="1:7">
      <c r="A47" s="560"/>
      <c r="B47" s="562" t="s">
        <v>140</v>
      </c>
      <c r="C47" s="562"/>
      <c r="D47" s="562"/>
      <c r="E47" s="562"/>
      <c r="F47" s="562"/>
      <c r="G47" s="560"/>
    </row>
    <row r="48" spans="1:7">
      <c r="A48" s="560"/>
      <c r="B48" s="562" t="s">
        <v>189</v>
      </c>
      <c r="C48" s="562"/>
      <c r="D48" s="562"/>
      <c r="E48" s="562"/>
      <c r="F48" s="562"/>
      <c r="G48" s="560"/>
    </row>
    <row r="49" spans="1:7">
      <c r="A49" s="560"/>
      <c r="B49" s="562" t="s">
        <v>141</v>
      </c>
      <c r="C49" s="562"/>
      <c r="D49" s="562"/>
      <c r="E49" s="562"/>
      <c r="F49" s="562"/>
      <c r="G49" s="560"/>
    </row>
    <row r="50" spans="1:7">
      <c r="A50" s="560"/>
      <c r="B50" s="560"/>
      <c r="C50" s="560"/>
      <c r="D50" s="560"/>
      <c r="E50" s="560"/>
      <c r="F50" s="560"/>
      <c r="G50" s="560"/>
    </row>
    <row r="51" spans="1:7">
      <c r="A51" s="560"/>
      <c r="B51" s="562" t="s">
        <v>142</v>
      </c>
      <c r="C51" s="563">
        <v>12</v>
      </c>
      <c r="D51" s="562"/>
      <c r="E51" s="560"/>
      <c r="F51" s="560"/>
      <c r="G51" s="560"/>
    </row>
    <row r="52" spans="1:7">
      <c r="A52" s="560"/>
      <c r="B52" s="562" t="s">
        <v>143</v>
      </c>
      <c r="C52" s="563">
        <v>9.6</v>
      </c>
      <c r="D52" s="562"/>
      <c r="E52" s="560"/>
      <c r="F52" s="560"/>
      <c r="G52" s="560"/>
    </row>
    <row r="53" spans="1:7">
      <c r="A53" s="560"/>
      <c r="B53" s="562" t="s">
        <v>121</v>
      </c>
      <c r="C53" s="563">
        <v>2.4</v>
      </c>
      <c r="D53" s="562"/>
      <c r="E53" s="560"/>
      <c r="F53" s="560"/>
      <c r="G53" s="560"/>
    </row>
    <row r="54" spans="1:7">
      <c r="A54" s="560"/>
      <c r="B54" s="560"/>
      <c r="C54" s="560"/>
      <c r="D54" s="560"/>
      <c r="E54" s="560"/>
      <c r="F54" s="560"/>
      <c r="G54" s="560"/>
    </row>
    <row r="55" spans="1:7">
      <c r="A55" s="560"/>
      <c r="B55" s="562" t="s">
        <v>144</v>
      </c>
      <c r="C55" s="560"/>
      <c r="D55" s="560"/>
      <c r="E55" s="560"/>
      <c r="F55" s="560"/>
      <c r="G55" s="560"/>
    </row>
    <row r="56" spans="1:7">
      <c r="A56" s="560"/>
      <c r="B56" s="562" t="s">
        <v>145</v>
      </c>
      <c r="C56" s="560"/>
      <c r="D56" s="560"/>
      <c r="E56" s="560"/>
      <c r="F56" s="560"/>
      <c r="G56" s="560"/>
    </row>
    <row r="57" spans="1:7">
      <c r="A57" s="560"/>
      <c r="B57" s="560"/>
      <c r="C57" s="560"/>
      <c r="D57" s="560"/>
      <c r="E57" s="560"/>
      <c r="F57" s="560"/>
      <c r="G57" s="560"/>
    </row>
    <row r="58" spans="1:7">
      <c r="A58" s="561"/>
      <c r="B58" s="561"/>
      <c r="C58" s="561"/>
      <c r="D58" s="561"/>
      <c r="E58" s="561"/>
      <c r="F58" s="561"/>
      <c r="G58" s="561"/>
    </row>
    <row r="59" spans="1:7" hidden="1"/>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password="DBC9" sheet="1" selectLockedCells="1"/>
  <mergeCells count="1">
    <mergeCell ref="A1:G1"/>
  </mergeCells>
  <phoneticPr fontId="0" type="noConversion"/>
  <pageMargins left="0.78740157499999996" right="0.78740157499999996" top="0.48" bottom="0.984251969" header="0.4921259845" footer="0.4921259845"/>
  <pageSetup paperSize="9" scale="66" orientation="portrait" blackAndWhite="1"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T104"/>
  <sheetViews>
    <sheetView showGridLines="0" zoomScale="75" zoomScaleNormal="70" workbookViewId="0">
      <selection activeCell="D6" sqref="D6:K6"/>
    </sheetView>
  </sheetViews>
  <sheetFormatPr baseColWidth="10" defaultColWidth="0" defaultRowHeight="15"/>
  <cols>
    <col min="1" max="1" width="2.453125" style="609" customWidth="1"/>
    <col min="2" max="2" width="40.7265625" style="609" customWidth="1"/>
    <col min="3" max="3" width="3" style="609" customWidth="1"/>
    <col min="4" max="4" width="30.7265625" style="609" customWidth="1"/>
    <col min="5" max="5" width="15.7265625" style="609" customWidth="1"/>
    <col min="6" max="6" width="9.1796875" style="609" customWidth="1"/>
    <col min="7" max="7" width="12.81640625" style="609" customWidth="1"/>
    <col min="8" max="8" width="22.453125" style="609" customWidth="1"/>
    <col min="9" max="9" width="42.7265625" style="609" bestFit="1" customWidth="1"/>
    <col min="10" max="10" width="2.453125" style="609" customWidth="1"/>
    <col min="11" max="11" width="25.7265625" style="609" customWidth="1"/>
    <col min="12" max="12" width="1.7265625" style="609" customWidth="1"/>
    <col min="13" max="13" width="26.1796875" style="609" customWidth="1"/>
    <col min="14" max="14" width="1.7265625" style="609" customWidth="1"/>
    <col min="15" max="15" width="25.7265625" style="609" customWidth="1"/>
    <col min="16" max="16" width="1.26953125" style="609" customWidth="1"/>
    <col min="17" max="254" width="16" style="609" hidden="1" customWidth="1"/>
    <col min="255" max="16384" width="0.1796875" style="609" hidden="1"/>
  </cols>
  <sheetData>
    <row r="1" spans="1:21" s="443" customFormat="1" ht="32">
      <c r="A1" s="72"/>
      <c r="B1" s="73"/>
      <c r="C1" s="73"/>
      <c r="D1" s="74"/>
      <c r="E1" s="74"/>
      <c r="F1" s="74"/>
      <c r="G1" s="74"/>
      <c r="H1" s="74"/>
      <c r="I1" s="74"/>
      <c r="J1" s="75"/>
      <c r="K1" s="76"/>
      <c r="L1" s="74"/>
      <c r="M1" s="76"/>
      <c r="N1" s="74"/>
      <c r="O1" s="74"/>
      <c r="P1" s="72"/>
    </row>
    <row r="2" spans="1:21" s="443" customFormat="1" ht="32">
      <c r="A2" s="72"/>
      <c r="B2" s="73"/>
      <c r="C2" s="73"/>
      <c r="D2" s="74"/>
      <c r="E2" s="74"/>
      <c r="F2" s="74"/>
      <c r="G2" s="74"/>
      <c r="H2" s="74"/>
      <c r="I2" s="74"/>
      <c r="J2" s="75"/>
      <c r="K2" s="74"/>
      <c r="L2" s="74"/>
      <c r="M2" s="74"/>
      <c r="N2" s="74"/>
      <c r="O2" s="74"/>
      <c r="P2" s="72"/>
    </row>
    <row r="3" spans="1:21" s="443" customFormat="1" ht="24.5">
      <c r="A3" s="78"/>
      <c r="B3" s="456"/>
      <c r="C3" s="456"/>
      <c r="D3" s="456"/>
      <c r="E3" s="456"/>
      <c r="F3" s="456"/>
      <c r="G3" s="456"/>
      <c r="H3" s="456"/>
      <c r="I3" s="456"/>
      <c r="J3" s="456"/>
      <c r="K3" s="457"/>
      <c r="L3" s="77"/>
      <c r="M3" s="189"/>
      <c r="N3" s="77"/>
      <c r="O3" s="77"/>
      <c r="P3" s="72"/>
    </row>
    <row r="4" spans="1:21" s="443" customFormat="1">
      <c r="A4" s="616"/>
      <c r="B4" s="78"/>
      <c r="C4" s="78"/>
      <c r="D4" s="78"/>
      <c r="E4" s="78"/>
      <c r="F4" s="78"/>
      <c r="G4" s="78"/>
      <c r="H4" s="78"/>
      <c r="I4" s="78"/>
      <c r="J4" s="78"/>
      <c r="K4" s="78"/>
      <c r="L4" s="458"/>
      <c r="M4" s="78"/>
      <c r="N4" s="78"/>
      <c r="O4" s="78"/>
      <c r="P4" s="72"/>
    </row>
    <row r="5" spans="1:21" s="443" customFormat="1">
      <c r="A5" s="459"/>
      <c r="B5" s="78"/>
      <c r="C5" s="78"/>
      <c r="D5" s="78"/>
      <c r="E5" s="78"/>
      <c r="F5" s="78"/>
      <c r="G5" s="78"/>
      <c r="H5" s="78"/>
      <c r="I5" s="78"/>
      <c r="J5" s="78"/>
      <c r="K5" s="460"/>
      <c r="L5" s="78"/>
      <c r="M5" s="78"/>
      <c r="N5" s="78"/>
      <c r="O5" s="78"/>
      <c r="P5" s="72"/>
    </row>
    <row r="6" spans="1:21" s="443" customFormat="1" ht="25.15" customHeight="1">
      <c r="A6" s="459"/>
      <c r="B6" s="79" t="s">
        <v>0</v>
      </c>
      <c r="C6" s="80"/>
      <c r="D6" s="677"/>
      <c r="E6" s="678"/>
      <c r="F6" s="678"/>
      <c r="G6" s="678"/>
      <c r="H6" s="678"/>
      <c r="I6" s="678"/>
      <c r="J6" s="678"/>
      <c r="K6" s="679"/>
      <c r="L6" s="78"/>
      <c r="M6" s="673" t="str">
        <f>IF(AND(D16-D14&gt;0,U18&gt;U19),"Die Abwesenheit übersteigt die Dauer von 24 Stunden, daher handelt es sich um eine mehrtätige Reise. Bitte wechseln Sie zum Tabellenblatt Reisekosten mehrtägig.","")</f>
        <v/>
      </c>
      <c r="N6" s="673"/>
      <c r="O6" s="673"/>
      <c r="P6" s="72"/>
    </row>
    <row r="7" spans="1:21" s="443" customFormat="1" ht="15" customHeight="1">
      <c r="A7" s="459"/>
      <c r="B7" s="80"/>
      <c r="C7" s="80"/>
      <c r="D7" s="81"/>
      <c r="E7" s="81"/>
      <c r="F7" s="81"/>
      <c r="G7" s="81"/>
      <c r="H7" s="81"/>
      <c r="I7" s="81"/>
      <c r="J7" s="81"/>
      <c r="K7" s="461"/>
      <c r="L7" s="78"/>
      <c r="M7" s="673"/>
      <c r="N7" s="673"/>
      <c r="O7" s="673"/>
      <c r="P7" s="72"/>
    </row>
    <row r="8" spans="1:21" s="443" customFormat="1" ht="15" customHeight="1">
      <c r="A8" s="462"/>
      <c r="B8" s="456"/>
      <c r="C8" s="456"/>
      <c r="D8" s="456"/>
      <c r="E8" s="456"/>
      <c r="F8" s="456"/>
      <c r="G8" s="456"/>
      <c r="H8" s="456"/>
      <c r="I8" s="456"/>
      <c r="J8" s="456"/>
      <c r="K8" s="460"/>
      <c r="L8" s="78"/>
      <c r="M8" s="673"/>
      <c r="N8" s="673"/>
      <c r="O8" s="673"/>
      <c r="P8" s="72"/>
    </row>
    <row r="9" spans="1:21" s="443" customFormat="1" ht="15" customHeight="1">
      <c r="A9" s="459"/>
      <c r="B9" s="78"/>
      <c r="C9" s="78"/>
      <c r="D9" s="78"/>
      <c r="E9" s="78"/>
      <c r="F9" s="78"/>
      <c r="G9" s="78"/>
      <c r="H9" s="78"/>
      <c r="I9" s="78"/>
      <c r="J9" s="78"/>
      <c r="K9" s="463"/>
      <c r="L9" s="78"/>
      <c r="M9" s="673"/>
      <c r="N9" s="673"/>
      <c r="O9" s="673"/>
      <c r="P9" s="72"/>
    </row>
    <row r="10" spans="1:21" s="443" customFormat="1" ht="15" customHeight="1">
      <c r="A10" s="459"/>
      <c r="B10" s="78"/>
      <c r="C10" s="78"/>
      <c r="D10" s="78"/>
      <c r="E10" s="78"/>
      <c r="F10" s="78"/>
      <c r="G10" s="78"/>
      <c r="H10" s="78"/>
      <c r="I10" s="78"/>
      <c r="J10" s="78"/>
      <c r="K10" s="463"/>
      <c r="L10" s="78"/>
      <c r="M10" s="673"/>
      <c r="N10" s="673"/>
      <c r="O10" s="673"/>
      <c r="P10" s="72"/>
    </row>
    <row r="11" spans="1:21" s="443" customFormat="1" ht="18" customHeight="1">
      <c r="A11" s="459"/>
      <c r="B11" s="78"/>
      <c r="C11" s="78"/>
      <c r="D11" s="671" t="s">
        <v>1</v>
      </c>
      <c r="E11" s="672"/>
      <c r="F11" s="83"/>
      <c r="G11" s="82" t="s">
        <v>2</v>
      </c>
      <c r="H11" s="82"/>
      <c r="I11" s="84" t="s">
        <v>3</v>
      </c>
      <c r="J11" s="85"/>
      <c r="K11" s="463"/>
      <c r="L11" s="78"/>
      <c r="M11" s="673"/>
      <c r="N11" s="673"/>
      <c r="O11" s="673"/>
      <c r="P11" s="72"/>
      <c r="S11" s="611"/>
    </row>
    <row r="12" spans="1:21" s="443" customFormat="1" ht="7.15" customHeight="1">
      <c r="A12" s="459"/>
      <c r="B12" s="78"/>
      <c r="C12" s="78"/>
      <c r="D12" s="456"/>
      <c r="E12" s="464"/>
      <c r="F12" s="78"/>
      <c r="G12" s="464"/>
      <c r="H12" s="86"/>
      <c r="I12" s="465"/>
      <c r="J12" s="456"/>
      <c r="K12" s="463"/>
      <c r="L12" s="78"/>
      <c r="M12" s="673"/>
      <c r="N12" s="673"/>
      <c r="O12" s="673"/>
      <c r="P12" s="72"/>
    </row>
    <row r="13" spans="1:21" s="443" customFormat="1" ht="7.15" customHeight="1">
      <c r="A13" s="459"/>
      <c r="B13" s="78"/>
      <c r="C13" s="78"/>
      <c r="D13" s="78"/>
      <c r="E13" s="87"/>
      <c r="F13" s="72"/>
      <c r="G13" s="87"/>
      <c r="H13" s="87"/>
      <c r="I13" s="78"/>
      <c r="J13" s="78"/>
      <c r="K13" s="463"/>
      <c r="L13" s="78"/>
      <c r="M13" s="673"/>
      <c r="N13" s="673"/>
      <c r="O13" s="673"/>
      <c r="P13" s="72"/>
      <c r="S13" s="443" t="s">
        <v>10</v>
      </c>
      <c r="T13" s="443" t="s">
        <v>168</v>
      </c>
    </row>
    <row r="14" spans="1:21" s="443" customFormat="1" ht="19.899999999999999" customHeight="1">
      <c r="A14" s="459"/>
      <c r="B14" s="79" t="s">
        <v>4</v>
      </c>
      <c r="C14" s="80"/>
      <c r="D14" s="686"/>
      <c r="E14" s="687"/>
      <c r="F14" s="83"/>
      <c r="G14" s="623"/>
      <c r="H14" s="453"/>
      <c r="I14" s="72"/>
      <c r="J14" s="88"/>
      <c r="K14" s="466"/>
      <c r="L14" s="89"/>
      <c r="M14" s="673"/>
      <c r="N14" s="673"/>
      <c r="O14" s="673"/>
      <c r="P14" s="72"/>
      <c r="Q14" s="443" t="s">
        <v>5</v>
      </c>
      <c r="S14" s="610">
        <v>1</v>
      </c>
      <c r="T14" s="610">
        <f>G14</f>
        <v>0</v>
      </c>
      <c r="U14" s="621" t="str">
        <f>IF(OR(G14="",G16=""),"0:00",S14-T14)</f>
        <v>0:00</v>
      </c>
    </row>
    <row r="15" spans="1:21" s="443" customFormat="1" ht="19.899999999999999" customHeight="1">
      <c r="A15" s="459"/>
      <c r="B15" s="78"/>
      <c r="C15" s="78"/>
      <c r="D15" s="72"/>
      <c r="E15" s="90"/>
      <c r="F15" s="72"/>
      <c r="G15" s="91"/>
      <c r="H15" s="72"/>
      <c r="I15" s="72"/>
      <c r="J15" s="72"/>
      <c r="K15" s="463"/>
      <c r="L15" s="78"/>
      <c r="M15" s="673" t="str">
        <f>IF(OR(D14="",D16=""),"",IF(OR(D14="",D16=D14+1,D16=D14),"","Tage nicht direkt aufeinanderfolgend!"))</f>
        <v/>
      </c>
      <c r="N15" s="689"/>
      <c r="O15" s="689"/>
      <c r="P15" s="72"/>
      <c r="Q15" s="443" t="s">
        <v>5</v>
      </c>
      <c r="U15" s="615"/>
    </row>
    <row r="16" spans="1:21" s="443" customFormat="1" ht="19.899999999999999" customHeight="1">
      <c r="A16" s="459"/>
      <c r="B16" s="79" t="s">
        <v>6</v>
      </c>
      <c r="C16" s="80"/>
      <c r="D16" s="686"/>
      <c r="E16" s="687"/>
      <c r="F16" s="83"/>
      <c r="G16" s="623"/>
      <c r="H16" s="72"/>
      <c r="I16" s="688" t="s">
        <v>71</v>
      </c>
      <c r="J16" s="688"/>
      <c r="K16" s="612" t="str">
        <f>IF(OR(G14="",G16=""),"",IF(D16-D14&gt;0,U14+U16,G16-G14))</f>
        <v/>
      </c>
      <c r="L16" s="92"/>
      <c r="M16" s="689"/>
      <c r="N16" s="689"/>
      <c r="O16" s="689"/>
      <c r="P16" s="72"/>
      <c r="Q16" s="443" t="s">
        <v>5</v>
      </c>
      <c r="S16" s="610"/>
      <c r="T16" s="610">
        <f>G16</f>
        <v>0</v>
      </c>
      <c r="U16" s="614" t="str">
        <f>IF(OR(G14="",G16=""),"0:00",G16)</f>
        <v>0:00</v>
      </c>
    </row>
    <row r="17" spans="1:21" s="443" customFormat="1">
      <c r="A17" s="459"/>
      <c r="B17" s="78"/>
      <c r="C17" s="78"/>
      <c r="D17" s="78"/>
      <c r="E17" s="78"/>
      <c r="F17" s="78"/>
      <c r="G17" s="78"/>
      <c r="H17" s="78"/>
      <c r="I17" s="78"/>
      <c r="J17" s="78"/>
      <c r="K17" s="463"/>
      <c r="L17" s="78"/>
      <c r="M17" s="78"/>
      <c r="N17" s="78"/>
      <c r="O17" s="78"/>
      <c r="P17" s="72"/>
      <c r="S17" s="613"/>
    </row>
    <row r="18" spans="1:21" s="443" customFormat="1">
      <c r="A18" s="467"/>
      <c r="B18" s="468"/>
      <c r="C18" s="468"/>
      <c r="D18" s="468"/>
      <c r="E18" s="468"/>
      <c r="F18" s="468"/>
      <c r="G18" s="468"/>
      <c r="H18" s="468"/>
      <c r="I18" s="468"/>
      <c r="J18" s="468"/>
      <c r="K18" s="469"/>
      <c r="L18" s="78"/>
      <c r="M18" s="78"/>
      <c r="N18" s="78"/>
      <c r="O18" s="78"/>
      <c r="P18" s="72"/>
      <c r="U18" s="622">
        <f>SUM(U14:U16)</f>
        <v>0</v>
      </c>
    </row>
    <row r="19" spans="1:21" s="443" customFormat="1">
      <c r="A19" s="459"/>
      <c r="B19" s="78"/>
      <c r="C19" s="78"/>
      <c r="D19" s="78"/>
      <c r="E19" s="78"/>
      <c r="F19" s="78"/>
      <c r="G19" s="78"/>
      <c r="H19" s="78"/>
      <c r="I19" s="78"/>
      <c r="J19" s="78"/>
      <c r="K19" s="463"/>
      <c r="L19" s="78"/>
      <c r="M19" s="78"/>
      <c r="N19" s="78"/>
      <c r="O19" s="78"/>
      <c r="P19" s="72"/>
      <c r="U19" s="622">
        <v>1</v>
      </c>
    </row>
    <row r="20" spans="1:21" s="443" customFormat="1" ht="22">
      <c r="A20" s="459"/>
      <c r="B20" s="93" t="s">
        <v>7</v>
      </c>
      <c r="C20" s="94"/>
      <c r="D20" s="680"/>
      <c r="E20" s="681"/>
      <c r="F20" s="681"/>
      <c r="G20" s="681"/>
      <c r="H20" s="681"/>
      <c r="I20" s="681"/>
      <c r="J20" s="681"/>
      <c r="K20" s="682"/>
      <c r="L20" s="78"/>
      <c r="M20" s="81"/>
      <c r="N20" s="78"/>
      <c r="O20" s="78"/>
      <c r="P20" s="72"/>
    </row>
    <row r="21" spans="1:21" s="443" customFormat="1" ht="22">
      <c r="A21" s="459"/>
      <c r="B21" s="81" t="s">
        <v>8</v>
      </c>
      <c r="C21" s="95"/>
      <c r="D21" s="683"/>
      <c r="E21" s="684"/>
      <c r="F21" s="684"/>
      <c r="G21" s="684"/>
      <c r="H21" s="684"/>
      <c r="I21" s="684"/>
      <c r="J21" s="684"/>
      <c r="K21" s="685"/>
      <c r="L21" s="78"/>
      <c r="M21" s="81"/>
      <c r="N21" s="78"/>
      <c r="O21" s="78"/>
      <c r="P21" s="72"/>
    </row>
    <row r="22" spans="1:21" s="443" customFormat="1" ht="15" customHeight="1">
      <c r="A22" s="459"/>
      <c r="B22" s="95"/>
      <c r="C22" s="95"/>
      <c r="D22" s="81"/>
      <c r="E22" s="81"/>
      <c r="F22" s="81"/>
      <c r="G22" s="81"/>
      <c r="H22" s="81"/>
      <c r="I22" s="81"/>
      <c r="J22" s="81"/>
      <c r="K22" s="461"/>
      <c r="L22" s="78"/>
      <c r="M22" s="81"/>
      <c r="N22" s="78"/>
      <c r="O22" s="78"/>
      <c r="P22" s="72"/>
    </row>
    <row r="23" spans="1:21" s="443" customFormat="1">
      <c r="A23" s="462"/>
      <c r="B23" s="456"/>
      <c r="C23" s="456"/>
      <c r="D23" s="456"/>
      <c r="E23" s="456"/>
      <c r="F23" s="456"/>
      <c r="G23" s="456"/>
      <c r="H23" s="456"/>
      <c r="I23" s="456"/>
      <c r="J23" s="456"/>
      <c r="K23" s="460"/>
      <c r="L23" s="78"/>
      <c r="M23" s="78"/>
      <c r="N23" s="78"/>
      <c r="O23" s="78"/>
      <c r="P23" s="72"/>
    </row>
    <row r="24" spans="1:21" s="443" customFormat="1">
      <c r="A24" s="78"/>
      <c r="B24" s="72"/>
      <c r="C24" s="72"/>
      <c r="D24" s="72"/>
      <c r="E24" s="72"/>
      <c r="F24" s="72"/>
      <c r="G24" s="72"/>
      <c r="H24" s="72"/>
      <c r="I24" s="72"/>
      <c r="J24" s="72"/>
      <c r="K24" s="72"/>
      <c r="L24" s="72"/>
      <c r="M24" s="72"/>
      <c r="N24" s="72"/>
      <c r="O24" s="72"/>
      <c r="P24" s="72"/>
    </row>
    <row r="25" spans="1:21" s="443" customFormat="1">
      <c r="A25" s="78"/>
      <c r="B25" s="72"/>
      <c r="C25" s="72"/>
      <c r="D25" s="72"/>
      <c r="E25" s="72"/>
      <c r="F25" s="72"/>
      <c r="G25" s="72"/>
      <c r="H25" s="72"/>
      <c r="I25" s="72"/>
      <c r="J25" s="72"/>
      <c r="K25" s="72"/>
      <c r="L25" s="72"/>
      <c r="M25" s="72"/>
      <c r="N25" s="72"/>
      <c r="O25" s="72"/>
      <c r="P25" s="72"/>
    </row>
    <row r="26" spans="1:21" s="443" customFormat="1">
      <c r="A26" s="78"/>
      <c r="B26" s="72"/>
      <c r="C26" s="72"/>
      <c r="D26" s="72"/>
      <c r="E26" s="72"/>
      <c r="F26" s="72"/>
      <c r="G26" s="72"/>
      <c r="H26" s="72"/>
      <c r="I26" s="72"/>
      <c r="J26" s="72"/>
      <c r="K26" s="72"/>
      <c r="L26" s="72"/>
      <c r="M26" s="72"/>
      <c r="N26" s="72"/>
      <c r="O26" s="72"/>
      <c r="P26" s="72"/>
    </row>
    <row r="27" spans="1:21" s="443" customFormat="1" ht="15.5" thickBot="1">
      <c r="A27" s="78"/>
      <c r="B27" s="72"/>
      <c r="C27" s="72"/>
      <c r="D27" s="72"/>
      <c r="E27" s="72"/>
      <c r="F27" s="72"/>
      <c r="G27" s="72"/>
      <c r="H27" s="72"/>
      <c r="I27" s="72"/>
      <c r="J27" s="72"/>
      <c r="K27" s="72"/>
      <c r="L27" s="72"/>
      <c r="M27" s="72"/>
      <c r="N27" s="72"/>
      <c r="O27" s="72"/>
      <c r="P27" s="72"/>
    </row>
    <row r="28" spans="1:21" s="443" customFormat="1" ht="14.25" customHeight="1">
      <c r="A28" s="72"/>
      <c r="B28" s="72"/>
      <c r="C28" s="72"/>
      <c r="D28" s="75"/>
      <c r="E28" s="75"/>
      <c r="F28" s="75"/>
      <c r="G28" s="75"/>
      <c r="H28" s="75"/>
      <c r="I28" s="75"/>
      <c r="J28" s="72"/>
      <c r="K28" s="470"/>
      <c r="L28" s="87"/>
      <c r="M28" s="471"/>
      <c r="N28" s="87"/>
      <c r="O28" s="471"/>
      <c r="P28" s="72"/>
    </row>
    <row r="29" spans="1:21" s="443" customFormat="1" ht="26.25" customHeight="1">
      <c r="A29" s="72"/>
      <c r="B29" s="454"/>
      <c r="C29" s="656" t="s">
        <v>179</v>
      </c>
      <c r="D29" s="657"/>
      <c r="E29" s="657"/>
      <c r="F29" s="657"/>
      <c r="G29" s="658"/>
      <c r="H29" s="75"/>
      <c r="I29" s="75"/>
      <c r="J29" s="472"/>
      <c r="K29" s="526" t="s">
        <v>9</v>
      </c>
      <c r="L29" s="527"/>
      <c r="M29" s="528" t="s">
        <v>99</v>
      </c>
      <c r="N29" s="527"/>
      <c r="O29" s="528" t="s">
        <v>60</v>
      </c>
      <c r="P29" s="72"/>
    </row>
    <row r="30" spans="1:21" s="443" customFormat="1" ht="19.5" customHeight="1">
      <c r="A30" s="72"/>
      <c r="B30" s="73"/>
      <c r="C30" s="73"/>
      <c r="D30" s="75"/>
      <c r="E30" s="75"/>
      <c r="F30" s="75"/>
      <c r="G30" s="558"/>
      <c r="H30" s="75"/>
      <c r="I30" s="75"/>
      <c r="J30" s="472"/>
      <c r="K30" s="473"/>
      <c r="L30" s="96"/>
      <c r="M30" s="528" t="s">
        <v>100</v>
      </c>
      <c r="N30" s="96"/>
      <c r="O30" s="474"/>
      <c r="P30" s="72"/>
    </row>
    <row r="31" spans="1:21" s="443" customFormat="1" ht="20">
      <c r="A31" s="72"/>
      <c r="B31" s="72"/>
      <c r="C31" s="72"/>
      <c r="D31" s="72"/>
      <c r="E31" s="72"/>
      <c r="F31" s="72"/>
      <c r="G31" s="72"/>
      <c r="H31" s="72"/>
      <c r="I31" s="72"/>
      <c r="J31" s="475"/>
      <c r="K31" s="475"/>
      <c r="L31" s="78"/>
      <c r="M31" s="528" t="s">
        <v>101</v>
      </c>
      <c r="N31" s="78"/>
      <c r="O31" s="476"/>
      <c r="P31" s="72"/>
    </row>
    <row r="32" spans="1:21" s="443" customFormat="1">
      <c r="A32" s="477"/>
      <c r="B32" s="478"/>
      <c r="C32" s="478"/>
      <c r="D32" s="478"/>
      <c r="E32" s="478"/>
      <c r="F32" s="478"/>
      <c r="G32" s="478"/>
      <c r="H32" s="478"/>
      <c r="I32" s="479"/>
      <c r="J32" s="475"/>
      <c r="K32" s="475"/>
      <c r="L32" s="78"/>
      <c r="M32" s="476"/>
      <c r="N32" s="78"/>
      <c r="O32" s="476"/>
      <c r="P32" s="72"/>
    </row>
    <row r="33" spans="1:16" s="443" customFormat="1" ht="15" customHeight="1">
      <c r="A33" s="480"/>
      <c r="B33" s="78"/>
      <c r="C33" s="78"/>
      <c r="D33" s="78"/>
      <c r="E33" s="78"/>
      <c r="F33" s="78"/>
      <c r="G33" s="78"/>
      <c r="H33" s="78"/>
      <c r="I33" s="481"/>
      <c r="J33" s="475"/>
      <c r="K33" s="475"/>
      <c r="L33" s="78"/>
      <c r="M33" s="476"/>
      <c r="N33" s="78"/>
      <c r="O33" s="476"/>
      <c r="P33" s="72"/>
    </row>
    <row r="34" spans="1:16" s="443" customFormat="1" ht="25.5" customHeight="1">
      <c r="A34" s="480"/>
      <c r="B34" s="674" t="s">
        <v>80</v>
      </c>
      <c r="C34" s="675"/>
      <c r="D34" s="676"/>
      <c r="E34" s="78"/>
      <c r="F34" s="78"/>
      <c r="G34" s="78"/>
      <c r="H34" s="78"/>
      <c r="I34" s="481"/>
      <c r="J34" s="475"/>
      <c r="K34" s="475"/>
      <c r="L34" s="78"/>
      <c r="M34" s="476"/>
      <c r="N34" s="78"/>
      <c r="O34" s="476"/>
      <c r="P34" s="72"/>
    </row>
    <row r="35" spans="1:16" s="443" customFormat="1">
      <c r="A35" s="480"/>
      <c r="B35" s="78"/>
      <c r="C35" s="78"/>
      <c r="D35" s="78"/>
      <c r="E35" s="78"/>
      <c r="F35" s="78"/>
      <c r="G35" s="78"/>
      <c r="H35" s="78"/>
      <c r="I35" s="481"/>
      <c r="J35" s="475"/>
      <c r="K35" s="475"/>
      <c r="L35" s="78"/>
      <c r="M35" s="476"/>
      <c r="N35" s="78"/>
      <c r="O35" s="476"/>
      <c r="P35" s="72"/>
    </row>
    <row r="36" spans="1:16" s="443" customFormat="1" ht="17.5">
      <c r="A36" s="480"/>
      <c r="B36" s="79" t="s">
        <v>19</v>
      </c>
      <c r="C36" s="79"/>
      <c r="D36" s="89"/>
      <c r="E36" s="97" t="str">
        <f>IF(D14&lt;&gt;"",IF(+K16&gt;0.33334,1,0),"")</f>
        <v/>
      </c>
      <c r="F36" s="89" t="str">
        <f>IF(E36=1,"Tag","Tage")</f>
        <v>Tage</v>
      </c>
      <c r="G36" s="89" t="s">
        <v>75</v>
      </c>
      <c r="H36" s="404" t="str">
        <f>IF(K16="","0,00 €",IF(K16&gt;TIME(23,59,59),24,IF(K16&gt;TIME(8,0,0),12,IF(K16=TIME(0,0,0),"0,00 €","0,00 €"))))</f>
        <v>0,00 €</v>
      </c>
      <c r="I36" s="483" t="str">
        <f>IF(E36&lt;&gt;"",+E36*H36,"")</f>
        <v/>
      </c>
      <c r="J36" s="475"/>
      <c r="K36" s="475"/>
      <c r="L36" s="78"/>
      <c r="M36" s="476"/>
      <c r="N36" s="78"/>
      <c r="O36" s="476"/>
      <c r="P36" s="72"/>
    </row>
    <row r="37" spans="1:16" s="443" customFormat="1" ht="24.5">
      <c r="A37" s="484"/>
      <c r="B37" s="485"/>
      <c r="C37" s="485"/>
      <c r="D37" s="486"/>
      <c r="E37" s="487"/>
      <c r="F37" s="487"/>
      <c r="G37" s="488"/>
      <c r="H37" s="489"/>
      <c r="I37" s="490"/>
      <c r="J37" s="475"/>
      <c r="K37" s="531">
        <f>IF(D14&lt;&gt;"",+I36,0)</f>
        <v>0</v>
      </c>
      <c r="L37" s="98"/>
      <c r="M37" s="492"/>
      <c r="N37" s="98"/>
      <c r="O37" s="492"/>
      <c r="P37" s="72"/>
    </row>
    <row r="38" spans="1:16" s="443" customFormat="1" ht="17.5">
      <c r="A38" s="72"/>
      <c r="B38" s="97"/>
      <c r="C38" s="97"/>
      <c r="D38" s="83"/>
      <c r="E38" s="83"/>
      <c r="F38" s="83"/>
      <c r="G38" s="83"/>
      <c r="H38" s="103"/>
      <c r="I38" s="104"/>
      <c r="J38" s="495"/>
      <c r="K38" s="475"/>
      <c r="L38" s="78"/>
      <c r="M38" s="476"/>
      <c r="N38" s="78"/>
      <c r="O38" s="476"/>
      <c r="P38" s="72"/>
    </row>
    <row r="39" spans="1:16" s="443" customFormat="1" ht="15" customHeight="1">
      <c r="A39" s="496"/>
      <c r="B39" s="497"/>
      <c r="C39" s="497"/>
      <c r="D39" s="497"/>
      <c r="E39" s="497"/>
      <c r="F39" s="497"/>
      <c r="G39" s="497"/>
      <c r="H39" s="498"/>
      <c r="I39" s="499"/>
      <c r="J39" s="495"/>
      <c r="K39" s="475"/>
      <c r="L39" s="78"/>
      <c r="M39" s="476"/>
      <c r="N39" s="78"/>
      <c r="O39" s="476"/>
      <c r="P39" s="72"/>
    </row>
    <row r="40" spans="1:16" s="443" customFormat="1" ht="15" customHeight="1">
      <c r="A40" s="458"/>
      <c r="B40" s="97"/>
      <c r="C40" s="97"/>
      <c r="D40" s="97"/>
      <c r="E40" s="97"/>
      <c r="F40" s="97"/>
      <c r="G40" s="97"/>
      <c r="H40" s="104"/>
      <c r="I40" s="500"/>
      <c r="J40" s="495"/>
      <c r="K40" s="475"/>
      <c r="L40" s="78"/>
      <c r="M40" s="476"/>
      <c r="N40" s="78"/>
      <c r="O40" s="476"/>
      <c r="P40" s="72"/>
    </row>
    <row r="41" spans="1:16" s="443" customFormat="1" ht="24.5">
      <c r="A41" s="458"/>
      <c r="B41" s="501" t="s">
        <v>20</v>
      </c>
      <c r="C41" s="502"/>
      <c r="D41" s="97"/>
      <c r="E41" s="97"/>
      <c r="F41" s="97"/>
      <c r="G41" s="97"/>
      <c r="H41" s="104"/>
      <c r="I41" s="500"/>
      <c r="J41" s="495"/>
      <c r="K41" s="475"/>
      <c r="L41" s="78"/>
      <c r="M41" s="476"/>
      <c r="N41" s="78"/>
      <c r="O41" s="476"/>
      <c r="P41" s="72"/>
    </row>
    <row r="42" spans="1:16" s="443" customFormat="1" ht="17.5">
      <c r="A42" s="458"/>
      <c r="B42" s="497"/>
      <c r="C42" s="97"/>
      <c r="D42" s="97"/>
      <c r="E42" s="97"/>
      <c r="F42" s="97"/>
      <c r="G42" s="97"/>
      <c r="H42" s="104"/>
      <c r="I42" s="500"/>
      <c r="J42" s="495"/>
      <c r="K42" s="475"/>
      <c r="L42" s="78"/>
      <c r="M42" s="476"/>
      <c r="N42" s="78"/>
      <c r="O42" s="476"/>
      <c r="P42" s="72"/>
    </row>
    <row r="43" spans="1:16" s="443" customFormat="1" ht="17.5">
      <c r="A43" s="458"/>
      <c r="B43" s="79" t="s">
        <v>21</v>
      </c>
      <c r="C43" s="79"/>
      <c r="D43" s="97"/>
      <c r="E43" s="503"/>
      <c r="F43" s="97" t="s">
        <v>11</v>
      </c>
      <c r="G43" s="89" t="s">
        <v>75</v>
      </c>
      <c r="H43" s="504">
        <v>0.3</v>
      </c>
      <c r="I43" s="603">
        <f>+E43*H43</f>
        <v>0</v>
      </c>
      <c r="J43" s="505"/>
      <c r="K43" s="475"/>
      <c r="L43" s="78"/>
      <c r="M43" s="476"/>
      <c r="N43" s="78"/>
      <c r="O43" s="476"/>
      <c r="P43" s="72"/>
    </row>
    <row r="44" spans="1:16" s="443" customFormat="1" ht="17.5">
      <c r="A44" s="458"/>
      <c r="B44" s="97"/>
      <c r="C44" s="97"/>
      <c r="D44" s="97"/>
      <c r="E44" s="97"/>
      <c r="F44" s="97"/>
      <c r="G44" s="97"/>
      <c r="H44" s="104"/>
      <c r="I44" s="500"/>
      <c r="J44" s="475"/>
      <c r="K44" s="475"/>
      <c r="L44" s="78"/>
      <c r="M44" s="476"/>
      <c r="N44" s="78"/>
      <c r="O44" s="476"/>
      <c r="P44" s="72"/>
    </row>
    <row r="45" spans="1:16" s="443" customFormat="1" ht="17.5">
      <c r="A45" s="458"/>
      <c r="B45" s="79" t="s">
        <v>22</v>
      </c>
      <c r="C45" s="79"/>
      <c r="D45" s="78"/>
      <c r="E45" s="97"/>
      <c r="F45" s="78"/>
      <c r="G45" s="78"/>
      <c r="H45" s="88" t="s">
        <v>23</v>
      </c>
      <c r="I45" s="592"/>
      <c r="J45" s="475"/>
      <c r="K45" s="475"/>
      <c r="L45" s="78"/>
      <c r="M45" s="529"/>
      <c r="N45" s="78"/>
      <c r="O45" s="476"/>
      <c r="P45" s="72"/>
    </row>
    <row r="46" spans="1:16" s="443" customFormat="1" ht="17.5">
      <c r="A46" s="458"/>
      <c r="B46" s="97"/>
      <c r="C46" s="97"/>
      <c r="D46" s="78"/>
      <c r="E46" s="97"/>
      <c r="F46" s="78"/>
      <c r="G46" s="78"/>
      <c r="H46" s="97"/>
      <c r="I46" s="500" t="s">
        <v>5</v>
      </c>
      <c r="J46" s="475"/>
      <c r="K46" s="475"/>
      <c r="L46" s="78"/>
      <c r="M46" s="476"/>
      <c r="N46" s="78"/>
      <c r="O46" s="476"/>
      <c r="P46" s="72"/>
    </row>
    <row r="47" spans="1:16" s="443" customFormat="1" ht="17.5">
      <c r="A47" s="458"/>
      <c r="B47" s="79" t="s">
        <v>24</v>
      </c>
      <c r="C47" s="79"/>
      <c r="D47" s="78"/>
      <c r="E47" s="97"/>
      <c r="F47" s="78"/>
      <c r="G47" s="78"/>
      <c r="H47" s="88" t="s">
        <v>23</v>
      </c>
      <c r="I47" s="592"/>
      <c r="J47" s="475"/>
      <c r="K47" s="475"/>
      <c r="L47" s="78"/>
      <c r="M47" s="529"/>
      <c r="N47" s="78"/>
      <c r="O47" s="476"/>
      <c r="P47" s="72"/>
    </row>
    <row r="48" spans="1:16" s="443" customFormat="1" ht="17.5">
      <c r="A48" s="458"/>
      <c r="B48" s="97"/>
      <c r="C48" s="97"/>
      <c r="D48" s="78"/>
      <c r="E48" s="97"/>
      <c r="F48" s="78"/>
      <c r="G48" s="78"/>
      <c r="H48" s="97"/>
      <c r="I48" s="500"/>
      <c r="J48" s="475"/>
      <c r="K48" s="475"/>
      <c r="L48" s="78"/>
      <c r="M48" s="476"/>
      <c r="N48" s="78"/>
      <c r="O48" s="476"/>
      <c r="P48" s="72"/>
    </row>
    <row r="49" spans="1:21" s="443" customFormat="1" ht="17.5">
      <c r="A49" s="458"/>
      <c r="B49" s="79" t="s">
        <v>25</v>
      </c>
      <c r="C49" s="79"/>
      <c r="D49" s="78"/>
      <c r="E49" s="97"/>
      <c r="F49" s="78"/>
      <c r="G49" s="78"/>
      <c r="H49" s="88" t="s">
        <v>23</v>
      </c>
      <c r="I49" s="592"/>
      <c r="J49" s="475"/>
      <c r="K49" s="475"/>
      <c r="L49" s="78"/>
      <c r="M49" s="529"/>
      <c r="N49" s="78"/>
      <c r="O49" s="476"/>
      <c r="P49" s="72"/>
    </row>
    <row r="50" spans="1:21" s="443" customFormat="1" ht="17.5">
      <c r="A50" s="458"/>
      <c r="B50" s="97"/>
      <c r="C50" s="97"/>
      <c r="D50" s="78"/>
      <c r="E50" s="97"/>
      <c r="F50" s="78"/>
      <c r="G50" s="78"/>
      <c r="H50" s="97"/>
      <c r="I50" s="500"/>
      <c r="J50" s="475"/>
      <c r="K50" s="475"/>
      <c r="L50" s="78"/>
      <c r="M50" s="476"/>
      <c r="N50" s="78"/>
      <c r="O50" s="476"/>
      <c r="P50" s="72"/>
    </row>
    <row r="51" spans="1:21" s="443" customFormat="1" ht="18" customHeight="1">
      <c r="A51" s="458"/>
      <c r="B51" s="79" t="s">
        <v>12</v>
      </c>
      <c r="C51" s="79"/>
      <c r="D51" s="660"/>
      <c r="E51" s="661"/>
      <c r="F51" s="662"/>
      <c r="G51" s="78"/>
      <c r="H51" s="88" t="s">
        <v>23</v>
      </c>
      <c r="I51" s="592"/>
      <c r="J51" s="475"/>
      <c r="K51" s="491"/>
      <c r="L51" s="105"/>
      <c r="M51" s="529"/>
      <c r="N51" s="105"/>
      <c r="O51" s="506"/>
      <c r="P51" s="72"/>
    </row>
    <row r="52" spans="1:21" s="443" customFormat="1" ht="21.75" customHeight="1">
      <c r="A52" s="458"/>
      <c r="B52" s="79"/>
      <c r="C52" s="79"/>
      <c r="D52" s="97"/>
      <c r="E52" s="97"/>
      <c r="F52" s="97"/>
      <c r="G52" s="78"/>
      <c r="H52" s="88"/>
      <c r="I52" s="507"/>
      <c r="J52" s="475"/>
      <c r="K52" s="491">
        <f>+I43+I45+I47+I49+I51</f>
        <v>0</v>
      </c>
      <c r="L52" s="105"/>
      <c r="M52" s="506"/>
      <c r="N52" s="105"/>
      <c r="O52" s="506"/>
      <c r="P52" s="72"/>
    </row>
    <row r="53" spans="1:21" s="443" customFormat="1" ht="17.5">
      <c r="A53" s="493"/>
      <c r="B53" s="494"/>
      <c r="C53" s="494"/>
      <c r="D53" s="494"/>
      <c r="E53" s="494"/>
      <c r="F53" s="494"/>
      <c r="G53" s="494"/>
      <c r="H53" s="494"/>
      <c r="I53" s="508"/>
      <c r="J53" s="495"/>
      <c r="K53" s="475"/>
      <c r="L53" s="78"/>
      <c r="M53" s="476"/>
      <c r="N53" s="78"/>
      <c r="O53" s="476"/>
      <c r="P53" s="72"/>
    </row>
    <row r="54" spans="1:21" s="443" customFormat="1" ht="17.5">
      <c r="A54" s="496"/>
      <c r="B54" s="97"/>
      <c r="C54" s="97"/>
      <c r="D54" s="97"/>
      <c r="E54" s="97"/>
      <c r="F54" s="97"/>
      <c r="G54" s="97"/>
      <c r="H54" s="97"/>
      <c r="I54" s="104"/>
      <c r="J54" s="495"/>
      <c r="K54" s="475"/>
      <c r="L54" s="78"/>
      <c r="M54" s="476"/>
      <c r="N54" s="78"/>
      <c r="O54" s="476"/>
      <c r="P54" s="72"/>
    </row>
    <row r="55" spans="1:21" s="443" customFormat="1" ht="24.75" customHeight="1">
      <c r="A55" s="123"/>
      <c r="B55" s="668" t="s">
        <v>180</v>
      </c>
      <c r="C55" s="669"/>
      <c r="D55" s="669"/>
      <c r="E55" s="669"/>
      <c r="F55" s="669"/>
      <c r="G55" s="669"/>
      <c r="H55" s="669"/>
      <c r="I55" s="670"/>
      <c r="J55" s="495"/>
      <c r="K55" s="475"/>
      <c r="L55" s="78"/>
      <c r="M55" s="476"/>
      <c r="N55" s="78"/>
      <c r="O55" s="476"/>
      <c r="P55" s="72"/>
    </row>
    <row r="56" spans="1:21" s="443" customFormat="1" ht="24.5">
      <c r="A56" s="123"/>
      <c r="B56" s="188"/>
      <c r="C56" s="137"/>
      <c r="D56" s="159"/>
      <c r="E56" s="37"/>
      <c r="F56" s="99"/>
      <c r="G56" s="160"/>
      <c r="H56" s="160"/>
      <c r="I56" s="104"/>
      <c r="J56" s="495"/>
      <c r="K56" s="475"/>
      <c r="L56" s="78"/>
      <c r="M56" s="476"/>
      <c r="N56" s="78"/>
      <c r="O56" s="476"/>
      <c r="P56" s="72"/>
    </row>
    <row r="57" spans="1:21" s="443" customFormat="1" ht="24.5">
      <c r="A57" s="123"/>
      <c r="B57" s="189"/>
      <c r="C57" s="137"/>
      <c r="D57" s="159"/>
      <c r="E57" s="37"/>
      <c r="F57" s="99"/>
      <c r="G57" s="666" t="s">
        <v>109</v>
      </c>
      <c r="H57" s="667"/>
      <c r="I57" s="559" t="s">
        <v>110</v>
      </c>
      <c r="J57" s="495"/>
      <c r="K57" s="475"/>
      <c r="L57" s="78"/>
      <c r="M57" s="476"/>
      <c r="N57" s="78"/>
      <c r="O57" s="476"/>
      <c r="P57" s="72"/>
      <c r="S57" s="443" t="s">
        <v>109</v>
      </c>
    </row>
    <row r="58" spans="1:21" s="443" customFormat="1" ht="17.5">
      <c r="A58" s="123"/>
      <c r="B58" s="124" t="s">
        <v>108</v>
      </c>
      <c r="C58" s="137"/>
      <c r="D58" s="427">
        <v>0.2</v>
      </c>
      <c r="E58" s="37"/>
      <c r="F58" s="567"/>
      <c r="G58" s="566"/>
      <c r="H58" s="617">
        <f>IF(Q58=TRUE,4.8,0)</f>
        <v>0</v>
      </c>
      <c r="I58" s="592"/>
      <c r="J58" s="495"/>
      <c r="K58" s="475"/>
      <c r="L58" s="78"/>
      <c r="M58" s="476"/>
      <c r="N58" s="78"/>
      <c r="O58" s="476"/>
      <c r="P58" s="72"/>
      <c r="Q58" s="590" t="b">
        <v>0</v>
      </c>
      <c r="R58" s="574"/>
      <c r="S58" s="574">
        <f>MAX(H58-I58,MIN(0))</f>
        <v>0</v>
      </c>
      <c r="T58" s="575"/>
      <c r="U58" s="573"/>
    </row>
    <row r="59" spans="1:21" s="443" customFormat="1" ht="17.5">
      <c r="A59" s="123"/>
      <c r="B59" s="124" t="s">
        <v>63</v>
      </c>
      <c r="C59" s="137"/>
      <c r="D59" s="427">
        <v>0.4</v>
      </c>
      <c r="E59" s="37"/>
      <c r="F59" s="567"/>
      <c r="G59" s="97"/>
      <c r="H59" s="398">
        <f>IF(Q59=TRUE,9.6,0)</f>
        <v>0</v>
      </c>
      <c r="I59" s="593"/>
      <c r="J59" s="495"/>
      <c r="K59" s="475"/>
      <c r="L59" s="78"/>
      <c r="M59" s="476"/>
      <c r="N59" s="78"/>
      <c r="O59" s="476"/>
      <c r="P59" s="72"/>
      <c r="Q59" s="590" t="b">
        <v>0</v>
      </c>
      <c r="R59" s="574"/>
      <c r="S59" s="574">
        <f>MAX(H59-I59,MIN(0))</f>
        <v>0</v>
      </c>
      <c r="T59" s="575"/>
      <c r="U59" s="573"/>
    </row>
    <row r="60" spans="1:21" s="443" customFormat="1" ht="17.5">
      <c r="A60" s="123"/>
      <c r="B60" s="183" t="s">
        <v>64</v>
      </c>
      <c r="C60" s="137"/>
      <c r="D60" s="428">
        <v>0.4</v>
      </c>
      <c r="E60" s="163"/>
      <c r="F60" s="567"/>
      <c r="G60" s="568"/>
      <c r="H60" s="618" t="str">
        <f>IF(Q60=TRUE,9.6,"0,00 €")</f>
        <v>0,00 €</v>
      </c>
      <c r="I60" s="594"/>
      <c r="J60" s="495"/>
      <c r="K60" s="475"/>
      <c r="L60" s="78"/>
      <c r="M60" s="476"/>
      <c r="N60" s="78"/>
      <c r="O60" s="476"/>
      <c r="P60" s="72"/>
      <c r="Q60" s="590" t="b">
        <v>0</v>
      </c>
      <c r="R60" s="574"/>
      <c r="S60" s="574">
        <f>MAX(H60-I60,MIN(0))</f>
        <v>0</v>
      </c>
      <c r="T60" s="575"/>
      <c r="U60" s="573"/>
    </row>
    <row r="61" spans="1:21" s="443" customFormat="1" ht="17.5">
      <c r="A61" s="123"/>
      <c r="B61" s="183"/>
      <c r="C61" s="137"/>
      <c r="D61" s="428"/>
      <c r="E61" s="163"/>
      <c r="F61" s="99"/>
      <c r="G61" s="97"/>
      <c r="H61" s="160"/>
      <c r="I61" s="128" t="s">
        <v>109</v>
      </c>
      <c r="J61" s="495"/>
      <c r="K61" s="491">
        <f>MIN(T62,MAX(K37))</f>
        <v>0</v>
      </c>
      <c r="L61" s="78"/>
      <c r="M61" s="476"/>
      <c r="N61" s="78"/>
      <c r="O61" s="476"/>
      <c r="P61" s="72"/>
      <c r="Q61" s="573"/>
      <c r="R61" s="574"/>
      <c r="S61" s="574"/>
      <c r="T61" s="575"/>
      <c r="U61" s="573"/>
    </row>
    <row r="62" spans="1:21" s="443" customFormat="1" ht="17.5">
      <c r="A62" s="458"/>
      <c r="B62" s="79"/>
      <c r="C62" s="97"/>
      <c r="D62" s="97"/>
      <c r="E62" s="97"/>
      <c r="F62" s="97"/>
      <c r="G62" s="565"/>
      <c r="H62" s="581"/>
      <c r="I62" s="104"/>
      <c r="J62" s="495"/>
      <c r="K62" s="531"/>
      <c r="L62" s="78"/>
      <c r="M62" s="476"/>
      <c r="N62" s="78"/>
      <c r="O62" s="476"/>
      <c r="P62" s="72"/>
      <c r="Q62" s="576"/>
      <c r="R62" s="576"/>
      <c r="S62" s="574">
        <f>SUM(S58:S60)</f>
        <v>0</v>
      </c>
      <c r="T62" s="574">
        <f>MIN(S62,MAX(H36))</f>
        <v>0</v>
      </c>
      <c r="U62" s="577"/>
    </row>
    <row r="63" spans="1:21" s="443" customFormat="1" ht="17.5">
      <c r="A63" s="493"/>
      <c r="B63" s="494"/>
      <c r="C63" s="494"/>
      <c r="D63" s="494"/>
      <c r="E63" s="494"/>
      <c r="F63" s="494"/>
      <c r="G63" s="494"/>
      <c r="H63" s="494"/>
      <c r="I63" s="509"/>
      <c r="J63" s="495"/>
      <c r="K63" s="591"/>
      <c r="L63" s="78"/>
      <c r="M63" s="476"/>
      <c r="N63" s="78"/>
      <c r="O63" s="476"/>
      <c r="P63" s="72"/>
      <c r="Q63" s="576"/>
      <c r="R63" s="576"/>
      <c r="S63" s="576"/>
      <c r="T63" s="576"/>
      <c r="U63" s="576"/>
    </row>
    <row r="64" spans="1:21" s="443" customFormat="1" ht="15" customHeight="1">
      <c r="A64" s="459"/>
      <c r="B64" s="97"/>
      <c r="C64" s="97"/>
      <c r="D64" s="97"/>
      <c r="E64" s="97"/>
      <c r="F64" s="97"/>
      <c r="G64" s="97"/>
      <c r="H64" s="97"/>
      <c r="I64" s="499"/>
      <c r="J64" s="495"/>
      <c r="K64" s="475"/>
      <c r="L64" s="78"/>
      <c r="M64" s="476"/>
      <c r="N64" s="78"/>
      <c r="O64" s="476"/>
      <c r="P64" s="72"/>
      <c r="Q64" s="576"/>
      <c r="R64" s="578"/>
      <c r="S64" s="579"/>
      <c r="T64" s="576"/>
      <c r="U64" s="576"/>
    </row>
    <row r="65" spans="1:21" s="443" customFormat="1" ht="15" customHeight="1">
      <c r="A65" s="459"/>
      <c r="B65" s="494"/>
      <c r="C65" s="97"/>
      <c r="D65" s="97"/>
      <c r="E65" s="97"/>
      <c r="F65" s="97"/>
      <c r="G65" s="97"/>
      <c r="H65" s="97"/>
      <c r="I65" s="500"/>
      <c r="J65" s="495"/>
      <c r="K65" s="475"/>
      <c r="L65" s="78"/>
      <c r="M65" s="476"/>
      <c r="N65" s="78"/>
      <c r="O65" s="476"/>
      <c r="P65" s="72"/>
      <c r="Q65" s="576"/>
      <c r="R65" s="576"/>
      <c r="S65" s="576"/>
      <c r="T65" s="576"/>
      <c r="U65" s="576"/>
    </row>
    <row r="66" spans="1:21" s="443" customFormat="1" ht="24.5">
      <c r="A66" s="459"/>
      <c r="B66" s="482" t="s">
        <v>26</v>
      </c>
      <c r="C66" s="502"/>
      <c r="D66" s="97"/>
      <c r="E66" s="97"/>
      <c r="F66" s="97"/>
      <c r="G66" s="97"/>
      <c r="H66" s="97"/>
      <c r="I66" s="500"/>
      <c r="J66" s="495"/>
      <c r="K66" s="475"/>
      <c r="L66" s="78"/>
      <c r="M66" s="476"/>
      <c r="N66" s="78"/>
      <c r="O66" s="476"/>
      <c r="P66" s="72"/>
      <c r="Q66" s="576"/>
      <c r="R66" s="576"/>
      <c r="S66" s="576"/>
      <c r="T66" s="576"/>
      <c r="U66" s="576"/>
    </row>
    <row r="67" spans="1:21" s="443" customFormat="1" ht="17.5">
      <c r="A67" s="459"/>
      <c r="B67" s="78"/>
      <c r="C67" s="78"/>
      <c r="D67" s="78"/>
      <c r="E67" s="72"/>
      <c r="F67" s="72"/>
      <c r="G67" s="97"/>
      <c r="H67" s="97"/>
      <c r="I67" s="500"/>
      <c r="J67" s="495"/>
      <c r="K67" s="475"/>
      <c r="L67" s="78"/>
      <c r="M67" s="476"/>
      <c r="N67" s="78"/>
      <c r="O67" s="476"/>
      <c r="P67" s="72"/>
      <c r="Q67" s="576"/>
      <c r="R67" s="580"/>
      <c r="S67" s="579"/>
      <c r="T67" s="576"/>
      <c r="U67" s="576"/>
    </row>
    <row r="68" spans="1:21" s="443" customFormat="1" ht="21.75" customHeight="1">
      <c r="A68" s="459"/>
      <c r="B68" s="660"/>
      <c r="C68" s="661"/>
      <c r="D68" s="661"/>
      <c r="E68" s="661"/>
      <c r="F68" s="662"/>
      <c r="G68" s="72"/>
      <c r="H68" s="88" t="s">
        <v>23</v>
      </c>
      <c r="I68" s="592"/>
      <c r="J68" s="475"/>
      <c r="K68" s="475"/>
      <c r="L68" s="78"/>
      <c r="M68" s="529"/>
      <c r="N68" s="78"/>
      <c r="O68" s="476"/>
      <c r="P68" s="72"/>
    </row>
    <row r="69" spans="1:21" s="443" customFormat="1" ht="17.5">
      <c r="A69" s="459"/>
      <c r="B69" s="78"/>
      <c r="C69" s="78"/>
      <c r="D69" s="72"/>
      <c r="E69" s="97" t="s">
        <v>5</v>
      </c>
      <c r="F69" s="72"/>
      <c r="G69" s="72"/>
      <c r="H69" s="97"/>
      <c r="I69" s="500"/>
      <c r="J69" s="475"/>
      <c r="K69" s="475"/>
      <c r="L69" s="78"/>
      <c r="M69" s="476"/>
      <c r="N69" s="78"/>
      <c r="O69" s="476"/>
      <c r="P69" s="72"/>
    </row>
    <row r="70" spans="1:21" s="443" customFormat="1" ht="22.5" customHeight="1">
      <c r="A70" s="459"/>
      <c r="B70" s="660"/>
      <c r="C70" s="661"/>
      <c r="D70" s="661"/>
      <c r="E70" s="661"/>
      <c r="F70" s="662"/>
      <c r="G70" s="72"/>
      <c r="H70" s="88" t="s">
        <v>23</v>
      </c>
      <c r="I70" s="592"/>
      <c r="J70" s="475"/>
      <c r="K70" s="475"/>
      <c r="L70" s="78"/>
      <c r="M70" s="529"/>
      <c r="N70" s="78"/>
      <c r="O70" s="476"/>
      <c r="P70" s="72"/>
    </row>
    <row r="71" spans="1:21" s="443" customFormat="1" ht="17.5">
      <c r="A71" s="459"/>
      <c r="B71" s="97"/>
      <c r="C71" s="97"/>
      <c r="D71" s="72" t="s">
        <v>5</v>
      </c>
      <c r="E71" s="97"/>
      <c r="F71" s="97"/>
      <c r="G71" s="72"/>
      <c r="H71" s="97"/>
      <c r="I71" s="500"/>
      <c r="J71" s="475"/>
      <c r="K71" s="475"/>
      <c r="L71" s="78"/>
      <c r="M71" s="476"/>
      <c r="N71" s="78"/>
      <c r="O71" s="476"/>
      <c r="P71" s="72"/>
    </row>
    <row r="72" spans="1:21" s="443" customFormat="1" ht="21" customHeight="1">
      <c r="A72" s="459"/>
      <c r="B72" s="660"/>
      <c r="C72" s="661"/>
      <c r="D72" s="661"/>
      <c r="E72" s="661"/>
      <c r="F72" s="662"/>
      <c r="G72" s="72"/>
      <c r="H72" s="88" t="s">
        <v>23</v>
      </c>
      <c r="I72" s="592"/>
      <c r="J72" s="475"/>
      <c r="K72" s="491"/>
      <c r="L72" s="105"/>
      <c r="M72" s="529"/>
      <c r="N72" s="105"/>
      <c r="O72" s="506"/>
      <c r="P72" s="72"/>
    </row>
    <row r="73" spans="1:21" s="443" customFormat="1" ht="19.5" customHeight="1">
      <c r="A73" s="459"/>
      <c r="B73" s="97"/>
      <c r="C73" s="97"/>
      <c r="D73" s="97"/>
      <c r="E73" s="97"/>
      <c r="F73" s="97"/>
      <c r="G73" s="72"/>
      <c r="H73" s="88"/>
      <c r="I73" s="507"/>
      <c r="J73" s="475"/>
      <c r="K73" s="491">
        <f>+I68+I70+I72</f>
        <v>0</v>
      </c>
      <c r="L73" s="105"/>
      <c r="M73" s="506"/>
      <c r="N73" s="105"/>
      <c r="O73" s="506"/>
      <c r="P73" s="72"/>
    </row>
    <row r="74" spans="1:21" s="443" customFormat="1" ht="15" customHeight="1">
      <c r="A74" s="462"/>
      <c r="B74" s="494"/>
      <c r="C74" s="494"/>
      <c r="D74" s="494"/>
      <c r="E74" s="494"/>
      <c r="F74" s="494"/>
      <c r="G74" s="494"/>
      <c r="H74" s="494"/>
      <c r="I74" s="510"/>
      <c r="J74" s="495"/>
      <c r="K74" s="475"/>
      <c r="L74" s="78"/>
      <c r="M74" s="476"/>
      <c r="N74" s="78"/>
      <c r="O74" s="476"/>
      <c r="P74" s="72"/>
    </row>
    <row r="75" spans="1:21" s="443" customFormat="1" ht="15" customHeight="1">
      <c r="A75" s="78"/>
      <c r="B75" s="97"/>
      <c r="C75" s="97"/>
      <c r="D75" s="97"/>
      <c r="E75" s="97"/>
      <c r="F75" s="97"/>
      <c r="G75" s="97"/>
      <c r="H75" s="97"/>
      <c r="I75" s="97"/>
      <c r="J75" s="495"/>
      <c r="K75" s="475"/>
      <c r="L75" s="78"/>
      <c r="M75" s="476"/>
      <c r="N75" s="78"/>
      <c r="O75" s="476"/>
      <c r="P75" s="72"/>
    </row>
    <row r="76" spans="1:21" s="443" customFormat="1" ht="17.5">
      <c r="A76" s="78"/>
      <c r="B76" s="79" t="s">
        <v>183</v>
      </c>
      <c r="C76" s="97"/>
      <c r="D76" s="97"/>
      <c r="E76" s="97"/>
      <c r="F76" s="97"/>
      <c r="G76" s="97"/>
      <c r="H76" s="97"/>
      <c r="I76" s="97"/>
      <c r="J76" s="495"/>
      <c r="K76" s="475"/>
      <c r="L76" s="78"/>
      <c r="M76" s="476"/>
      <c r="N76" s="78"/>
      <c r="O76" s="476"/>
      <c r="P76" s="72"/>
    </row>
    <row r="77" spans="1:21" s="443" customFormat="1" ht="17.5">
      <c r="A77" s="123"/>
      <c r="B77" s="37"/>
      <c r="C77" s="37"/>
      <c r="D77" s="37"/>
      <c r="E77" s="37"/>
      <c r="F77" s="37"/>
      <c r="G77" s="37"/>
      <c r="H77" s="161"/>
      <c r="I77" s="97"/>
      <c r="J77" s="495"/>
      <c r="K77" s="475"/>
      <c r="L77" s="78"/>
      <c r="M77" s="476"/>
      <c r="N77" s="78"/>
      <c r="O77" s="476"/>
      <c r="P77" s="72"/>
    </row>
    <row r="78" spans="1:21" s="443" customFormat="1" ht="25.5" customHeight="1">
      <c r="A78" s="123"/>
      <c r="B78" s="663" t="s">
        <v>104</v>
      </c>
      <c r="C78" s="664"/>
      <c r="D78" s="664"/>
      <c r="E78" s="664"/>
      <c r="F78" s="664"/>
      <c r="G78" s="664"/>
      <c r="H78" s="665"/>
      <c r="I78" s="97"/>
      <c r="J78" s="495"/>
      <c r="K78" s="475"/>
      <c r="L78" s="78"/>
      <c r="M78" s="476"/>
      <c r="N78" s="78"/>
      <c r="O78" s="476"/>
      <c r="P78" s="72"/>
      <c r="Q78" s="540" t="b">
        <v>0</v>
      </c>
    </row>
    <row r="79" spans="1:21" s="443" customFormat="1" ht="17.5">
      <c r="A79" s="123"/>
      <c r="B79" s="122"/>
      <c r="C79" s="122"/>
      <c r="D79" s="122"/>
      <c r="E79" s="122"/>
      <c r="F79" s="37"/>
      <c r="G79" s="37"/>
      <c r="H79" s="161"/>
      <c r="I79" s="97"/>
      <c r="J79" s="495"/>
      <c r="K79" s="475"/>
      <c r="L79" s="78"/>
      <c r="M79" s="476"/>
      <c r="N79" s="78"/>
      <c r="O79" s="476"/>
      <c r="P79" s="72"/>
    </row>
    <row r="80" spans="1:21" s="443" customFormat="1" ht="17.5">
      <c r="A80" s="123"/>
      <c r="B80" s="124" t="s">
        <v>103</v>
      </c>
      <c r="C80" s="110"/>
      <c r="D80" s="532"/>
      <c r="E80" s="37"/>
      <c r="F80" s="99"/>
      <c r="G80" s="100"/>
      <c r="H80" s="533" t="str">
        <f>IF(Q80=TRUE,1.7,"")</f>
        <v/>
      </c>
      <c r="I80" s="97"/>
      <c r="J80" s="495"/>
      <c r="K80" s="475"/>
      <c r="L80" s="78"/>
      <c r="M80" s="476"/>
      <c r="N80" s="78"/>
      <c r="O80" s="476"/>
      <c r="P80" s="72"/>
      <c r="Q80" s="540" t="b">
        <v>0</v>
      </c>
    </row>
    <row r="81" spans="1:17" s="443" customFormat="1" ht="17.5">
      <c r="A81" s="123"/>
      <c r="B81" s="124" t="s">
        <v>63</v>
      </c>
      <c r="C81" s="110"/>
      <c r="D81" s="532"/>
      <c r="E81" s="37"/>
      <c r="F81" s="99"/>
      <c r="G81" s="100"/>
      <c r="H81" s="533" t="str">
        <f>IF(Q81=TRUE,3.17,"")</f>
        <v/>
      </c>
      <c r="I81" s="97"/>
      <c r="J81" s="495"/>
      <c r="K81" s="475"/>
      <c r="L81" s="78"/>
      <c r="M81" s="476"/>
      <c r="N81" s="78"/>
      <c r="O81" s="476"/>
      <c r="P81" s="72"/>
      <c r="Q81" s="540" t="b">
        <v>0</v>
      </c>
    </row>
    <row r="82" spans="1:17" s="443" customFormat="1" ht="17.5">
      <c r="A82" s="123"/>
      <c r="B82" s="183" t="s">
        <v>64</v>
      </c>
      <c r="C82" s="110"/>
      <c r="D82" s="532"/>
      <c r="E82" s="163"/>
      <c r="F82" s="99"/>
      <c r="G82" s="182"/>
      <c r="H82" s="536" t="str">
        <f>IF(Q82=TRUE,3.17,"")</f>
        <v/>
      </c>
      <c r="I82" s="97"/>
      <c r="J82" s="495"/>
      <c r="K82" s="475"/>
      <c r="L82" s="78"/>
      <c r="M82" s="476"/>
      <c r="N82" s="78"/>
      <c r="O82" s="476"/>
      <c r="P82" s="72"/>
      <c r="Q82" s="540" t="b">
        <v>0</v>
      </c>
    </row>
    <row r="83" spans="1:17" s="443" customFormat="1" ht="4.5" customHeight="1">
      <c r="A83" s="123"/>
      <c r="B83" s="183"/>
      <c r="C83" s="428"/>
      <c r="D83" s="162"/>
      <c r="E83" s="162"/>
      <c r="F83" s="162"/>
      <c r="G83" s="182"/>
      <c r="H83" s="537"/>
      <c r="I83" s="517"/>
      <c r="J83" s="495"/>
      <c r="K83" s="475"/>
      <c r="L83" s="78"/>
      <c r="M83" s="476"/>
      <c r="N83" s="78"/>
      <c r="O83" s="476"/>
      <c r="P83" s="72"/>
    </row>
    <row r="84" spans="1:17" s="443" customFormat="1" ht="5.25" customHeight="1">
      <c r="A84" s="123"/>
      <c r="B84" s="183"/>
      <c r="C84" s="428"/>
      <c r="D84" s="191"/>
      <c r="E84" s="163"/>
      <c r="F84" s="162"/>
      <c r="G84" s="534"/>
      <c r="H84" s="538"/>
      <c r="I84" s="517"/>
      <c r="J84" s="495"/>
      <c r="K84" s="475"/>
      <c r="L84" s="78"/>
      <c r="M84" s="476"/>
      <c r="N84" s="78"/>
      <c r="O84" s="476"/>
      <c r="P84" s="72"/>
    </row>
    <row r="85" spans="1:17" s="443" customFormat="1" ht="17.5">
      <c r="A85" s="123"/>
      <c r="B85" s="124" t="s">
        <v>65</v>
      </c>
      <c r="C85" s="122" t="s">
        <v>5</v>
      </c>
      <c r="D85" s="37"/>
      <c r="E85" s="37"/>
      <c r="F85" s="122"/>
      <c r="G85" s="190"/>
      <c r="H85" s="401">
        <f>SUM(H80:H82)</f>
        <v>0</v>
      </c>
      <c r="I85" s="97"/>
      <c r="J85" s="495"/>
      <c r="K85" s="491" t="str">
        <f>IF(Q78=TRUE,-H85,"")</f>
        <v/>
      </c>
      <c r="L85" s="78"/>
      <c r="M85" s="476"/>
      <c r="N85" s="78"/>
      <c r="O85" s="476"/>
      <c r="P85" s="72"/>
    </row>
    <row r="86" spans="1:17" s="443" customFormat="1" ht="4.5" customHeight="1">
      <c r="A86" s="123"/>
      <c r="B86" s="659" t="s">
        <v>5</v>
      </c>
      <c r="C86" s="659"/>
      <c r="D86" s="659"/>
      <c r="E86" s="659"/>
      <c r="F86" s="122"/>
      <c r="G86" s="535"/>
      <c r="H86" s="607"/>
      <c r="I86" s="97"/>
      <c r="J86" s="495"/>
      <c r="K86" s="475"/>
      <c r="L86" s="78"/>
      <c r="M86" s="476"/>
      <c r="N86" s="78"/>
      <c r="O86" s="476"/>
      <c r="P86" s="72"/>
    </row>
    <row r="87" spans="1:17" s="443" customFormat="1" ht="4.5" customHeight="1">
      <c r="A87" s="123"/>
      <c r="B87" s="608"/>
      <c r="C87" s="608"/>
      <c r="D87" s="608"/>
      <c r="E87" s="608"/>
      <c r="F87" s="122"/>
      <c r="G87" s="137"/>
      <c r="H87" s="179"/>
      <c r="I87" s="97"/>
      <c r="J87" s="495"/>
      <c r="K87" s="475"/>
      <c r="L87" s="78"/>
      <c r="M87" s="476"/>
      <c r="N87" s="78"/>
      <c r="O87" s="476"/>
      <c r="P87" s="72"/>
    </row>
    <row r="88" spans="1:17" s="443" customFormat="1" ht="18" thickBot="1">
      <c r="A88" s="620"/>
      <c r="B88" s="511"/>
      <c r="C88" s="511"/>
      <c r="D88" s="511"/>
      <c r="E88" s="511"/>
      <c r="F88" s="511"/>
      <c r="G88" s="511"/>
      <c r="H88" s="511"/>
      <c r="I88" s="511"/>
      <c r="J88" s="512"/>
      <c r="K88" s="475"/>
      <c r="L88" s="78"/>
      <c r="M88" s="476"/>
      <c r="N88" s="78"/>
      <c r="O88" s="476"/>
      <c r="P88" s="72"/>
    </row>
    <row r="89" spans="1:17" s="443" customFormat="1" ht="17.5">
      <c r="A89" s="513"/>
      <c r="B89" s="97"/>
      <c r="C89" s="97"/>
      <c r="D89" s="514"/>
      <c r="E89" s="97"/>
      <c r="F89" s="97"/>
      <c r="G89" s="97"/>
      <c r="H89" s="97"/>
      <c r="I89" s="97"/>
      <c r="J89" s="97"/>
      <c r="K89" s="583"/>
      <c r="L89" s="78"/>
      <c r="M89" s="476"/>
      <c r="N89" s="78"/>
      <c r="O89" s="476"/>
      <c r="P89" s="72"/>
    </row>
    <row r="90" spans="1:17" s="443" customFormat="1" ht="24.5">
      <c r="A90" s="515"/>
      <c r="B90" s="516" t="s">
        <v>79</v>
      </c>
      <c r="C90" s="517"/>
      <c r="D90" s="97"/>
      <c r="E90" s="97"/>
      <c r="F90" s="97"/>
      <c r="G90" s="97"/>
      <c r="H90" s="97"/>
      <c r="I90" s="82" t="s">
        <v>83</v>
      </c>
      <c r="J90" s="97"/>
      <c r="K90" s="491">
        <f>IF(Q78=TRUE,K37+K52-K61+K73+K85,K37+K52-K61+K73)</f>
        <v>0</v>
      </c>
      <c r="L90" s="106"/>
      <c r="M90" s="530">
        <f>SUM(M32:M88)</f>
        <v>0</v>
      </c>
      <c r="N90" s="106"/>
      <c r="O90" s="518"/>
      <c r="P90" s="72"/>
    </row>
    <row r="91" spans="1:17" s="443" customFormat="1" ht="24.5">
      <c r="A91" s="515"/>
      <c r="B91" s="97"/>
      <c r="C91" s="97"/>
      <c r="D91" s="97"/>
      <c r="E91" s="97"/>
      <c r="F91" s="97"/>
      <c r="G91" s="97"/>
      <c r="H91" s="97"/>
      <c r="I91" s="82"/>
      <c r="J91" s="97"/>
      <c r="K91" s="491"/>
      <c r="L91" s="106"/>
      <c r="M91" s="530"/>
      <c r="N91" s="106"/>
      <c r="O91" s="518"/>
      <c r="P91" s="72"/>
    </row>
    <row r="92" spans="1:17" s="443" customFormat="1" ht="24.5">
      <c r="A92" s="515"/>
      <c r="B92" s="516" t="s">
        <v>185</v>
      </c>
      <c r="C92" s="627"/>
      <c r="D92" s="97"/>
      <c r="E92" s="97"/>
      <c r="F92" s="97"/>
      <c r="G92" s="97"/>
      <c r="H92" s="97"/>
      <c r="I92" s="82"/>
      <c r="J92" s="97"/>
      <c r="K92" s="629"/>
      <c r="L92" s="106"/>
      <c r="M92" s="530"/>
      <c r="N92" s="106"/>
      <c r="O92" s="518"/>
      <c r="P92" s="72"/>
    </row>
    <row r="93" spans="1:17" s="443" customFormat="1" ht="24.5">
      <c r="A93" s="515"/>
      <c r="B93" s="97"/>
      <c r="C93" s="97"/>
      <c r="D93" s="97"/>
      <c r="E93" s="97"/>
      <c r="F93" s="97"/>
      <c r="G93" s="97"/>
      <c r="H93" s="97"/>
      <c r="I93" s="82"/>
      <c r="J93" s="97"/>
      <c r="K93" s="491"/>
      <c r="L93" s="106"/>
      <c r="M93" s="530"/>
      <c r="N93" s="106"/>
      <c r="O93" s="518"/>
      <c r="P93" s="72"/>
    </row>
    <row r="94" spans="1:17" s="443" customFormat="1" ht="24.5">
      <c r="A94" s="515"/>
      <c r="B94" s="628" t="s">
        <v>190</v>
      </c>
      <c r="C94" s="97"/>
      <c r="D94" s="97"/>
      <c r="E94" s="97"/>
      <c r="F94" s="97"/>
      <c r="G94" s="97"/>
      <c r="H94" s="97"/>
      <c r="I94" s="82" t="s">
        <v>83</v>
      </c>
      <c r="J94" s="97"/>
      <c r="K94" s="491">
        <f>K90-K92</f>
        <v>0</v>
      </c>
      <c r="L94" s="106"/>
      <c r="M94" s="530"/>
      <c r="N94" s="106"/>
      <c r="O94" s="518"/>
      <c r="P94" s="72"/>
    </row>
    <row r="95" spans="1:17" s="443" customFormat="1" ht="18" thickBot="1">
      <c r="A95" s="519"/>
      <c r="B95" s="511"/>
      <c r="C95" s="511"/>
      <c r="D95" s="511"/>
      <c r="E95" s="511"/>
      <c r="F95" s="511"/>
      <c r="G95" s="511"/>
      <c r="H95" s="511"/>
      <c r="I95" s="511"/>
      <c r="J95" s="511"/>
      <c r="K95" s="520"/>
      <c r="L95" s="78"/>
      <c r="M95" s="521"/>
      <c r="N95" s="78"/>
      <c r="O95" s="521"/>
      <c r="P95" s="72"/>
    </row>
    <row r="96" spans="1:17" s="443" customFormat="1" ht="17.5">
      <c r="A96" s="78"/>
      <c r="B96" s="97"/>
      <c r="C96" s="97"/>
      <c r="D96" s="97"/>
      <c r="E96" s="97"/>
      <c r="F96" s="97"/>
      <c r="G96" s="97"/>
      <c r="H96" s="97"/>
      <c r="I96" s="97"/>
      <c r="J96" s="97"/>
      <c r="K96" s="78"/>
      <c r="L96" s="78"/>
      <c r="M96" s="78"/>
      <c r="N96" s="78"/>
      <c r="O96" s="78"/>
      <c r="P96" s="72"/>
    </row>
    <row r="97" spans="1:16" s="443" customFormat="1" ht="17.5">
      <c r="A97" s="83"/>
      <c r="B97" s="97"/>
      <c r="C97" s="97"/>
      <c r="D97" s="83"/>
      <c r="E97" s="83"/>
      <c r="F97" s="83"/>
      <c r="G97" s="83"/>
      <c r="H97" s="83"/>
      <c r="I97" s="97"/>
      <c r="J97" s="83"/>
      <c r="K97" s="83"/>
      <c r="L97" s="83"/>
      <c r="M97" s="83"/>
      <c r="N97" s="83"/>
      <c r="O97" s="83"/>
      <c r="P97" s="72"/>
    </row>
    <row r="98" spans="1:16" s="443" customFormat="1" ht="20">
      <c r="A98" s="72"/>
      <c r="B98" s="107"/>
      <c r="C98" s="107"/>
      <c r="D98" s="108"/>
      <c r="E98" s="72"/>
      <c r="F98" s="72"/>
      <c r="G98" s="72"/>
      <c r="H98" s="72"/>
      <c r="I98" s="78"/>
      <c r="J98" s="72"/>
      <c r="K98" s="72"/>
      <c r="L98" s="72"/>
      <c r="M98" s="72"/>
      <c r="N98" s="72"/>
      <c r="O98" s="72"/>
      <c r="P98" s="72"/>
    </row>
    <row r="99" spans="1:16" s="443" customFormat="1" ht="20">
      <c r="A99" s="72"/>
      <c r="B99" s="109"/>
      <c r="C99" s="109"/>
      <c r="D99" s="108"/>
      <c r="E99" s="72"/>
      <c r="F99" s="72"/>
      <c r="G99" s="72"/>
      <c r="H99" s="72"/>
      <c r="I99" s="78"/>
      <c r="J99" s="72"/>
      <c r="K99" s="72"/>
      <c r="L99" s="72"/>
      <c r="M99" s="72"/>
      <c r="N99" s="72"/>
      <c r="O99" s="72"/>
      <c r="P99" s="72"/>
    </row>
    <row r="100" spans="1:16" s="443" customFormat="1" ht="5.15" customHeight="1">
      <c r="A100" s="72"/>
      <c r="B100" s="109"/>
      <c r="C100" s="109"/>
      <c r="D100" s="108"/>
      <c r="E100" s="72"/>
      <c r="F100" s="72"/>
      <c r="G100" s="72"/>
      <c r="H100" s="72"/>
      <c r="I100" s="78"/>
      <c r="J100" s="72"/>
      <c r="K100" s="72"/>
      <c r="L100" s="72"/>
      <c r="M100" s="72"/>
      <c r="N100" s="72"/>
      <c r="O100" s="72"/>
      <c r="P100" s="72"/>
    </row>
    <row r="101" spans="1:16" s="443" customFormat="1" ht="20">
      <c r="A101" s="72"/>
      <c r="B101" s="109"/>
      <c r="C101" s="109"/>
      <c r="D101" s="108"/>
      <c r="E101" s="72"/>
      <c r="F101" s="72"/>
      <c r="G101" s="72"/>
      <c r="H101" s="72"/>
      <c r="I101" s="78"/>
      <c r="J101" s="72"/>
      <c r="K101" s="72"/>
      <c r="L101" s="72"/>
      <c r="M101" s="72"/>
      <c r="N101" s="72"/>
      <c r="O101" s="72"/>
      <c r="P101" s="72"/>
    </row>
    <row r="102" spans="1:16" s="443" customFormat="1" ht="5.15" customHeight="1">
      <c r="A102" s="72"/>
      <c r="B102" s="109"/>
      <c r="C102" s="109"/>
      <c r="D102" s="108"/>
      <c r="E102" s="72"/>
      <c r="F102" s="72"/>
      <c r="G102" s="72"/>
      <c r="H102" s="72"/>
      <c r="I102" s="78"/>
      <c r="J102" s="72"/>
      <c r="K102" s="72"/>
      <c r="L102" s="72"/>
      <c r="M102" s="72"/>
      <c r="N102" s="72"/>
      <c r="O102" s="72"/>
      <c r="P102" s="72"/>
    </row>
    <row r="103" spans="1:16" s="443" customFormat="1">
      <c r="A103" s="72"/>
      <c r="B103" s="78"/>
      <c r="C103" s="78"/>
      <c r="D103" s="72"/>
      <c r="E103" s="72"/>
      <c r="F103" s="72"/>
      <c r="G103" s="72"/>
      <c r="H103" s="72"/>
      <c r="I103" s="78"/>
      <c r="J103" s="72"/>
      <c r="K103" s="72"/>
      <c r="L103" s="72"/>
      <c r="M103" s="72"/>
      <c r="N103" s="72"/>
      <c r="O103" s="72"/>
      <c r="P103" s="72"/>
    </row>
    <row r="104" spans="1:16" s="443" customFormat="1">
      <c r="A104" s="78"/>
      <c r="B104" s="78"/>
      <c r="C104" s="78"/>
      <c r="D104" s="444"/>
      <c r="E104" s="78"/>
      <c r="F104" s="78"/>
      <c r="G104" s="78"/>
      <c r="H104" s="78"/>
      <c r="I104" s="78"/>
      <c r="J104" s="78"/>
      <c r="K104" s="78"/>
      <c r="L104" s="78"/>
      <c r="M104" s="78"/>
      <c r="N104" s="78"/>
      <c r="O104" s="78"/>
      <c r="P104" s="78"/>
    </row>
  </sheetData>
  <sheetProtection password="DBC9" sheet="1" objects="1" scenarios="1" selectLockedCells="1"/>
  <mergeCells count="19">
    <mergeCell ref="D11:E11"/>
    <mergeCell ref="M6:O14"/>
    <mergeCell ref="B34:D34"/>
    <mergeCell ref="D6:K6"/>
    <mergeCell ref="D20:K20"/>
    <mergeCell ref="D21:K21"/>
    <mergeCell ref="D16:E16"/>
    <mergeCell ref="D14:E14"/>
    <mergeCell ref="I16:J16"/>
    <mergeCell ref="M15:O16"/>
    <mergeCell ref="C29:G29"/>
    <mergeCell ref="B86:E86"/>
    <mergeCell ref="D51:F51"/>
    <mergeCell ref="B68:F68"/>
    <mergeCell ref="B70:F70"/>
    <mergeCell ref="B78:H78"/>
    <mergeCell ref="G57:H57"/>
    <mergeCell ref="B72:F72"/>
    <mergeCell ref="B55:I55"/>
  </mergeCells>
  <phoneticPr fontId="0" type="noConversion"/>
  <dataValidations count="3">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D16:E16">
      <formula1>42736</formula1>
      <formula2>43132</formula2>
    </dataValidation>
    <dataValidation type="time" allowBlank="1" showInputMessage="1" showErrorMessage="1" errorTitle="Hinweis zur Eingabe" error="Bitte geben Sie die Uhrzeit mit Doppelpunkt ein; z.B. 15:00." sqref="G14 G16">
      <formula1>0</formula1>
      <formula2>0.999305555555556</formula2>
    </dataValidation>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D14:E14">
      <formula1>42736</formula1>
      <formula2>43132</formula2>
    </dataValidation>
  </dataValidations>
  <printOptions horizontalCentered="1" verticalCentered="1"/>
  <pageMargins left="0.59055118110236227" right="0.19685039370078741" top="0.19685039370078741" bottom="0.39370078740157483" header="0" footer="0.19685039370078741"/>
  <pageSetup paperSize="9" scale="37" orientation="portrait" blackAndWhite="1" verticalDpi="300" r:id="rId1"/>
  <headerFooter alignWithMargins="0">
    <oddFooter>&amp;C&amp;B</oddFooter>
  </headerFooter>
  <rowBreaks count="1" manualBreakCount="1">
    <brk id="35" max="14"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Check Box 6">
              <controlPr locked="0" defaultSize="0" autoFill="0" autoLine="0" autoPict="0">
                <anchor moveWithCells="1">
                  <from>
                    <xdr:col>3</xdr:col>
                    <xdr:colOff>2032000</xdr:colOff>
                    <xdr:row>57</xdr:row>
                    <xdr:rowOff>12700</xdr:rowOff>
                  </from>
                  <to>
                    <xdr:col>5</xdr:col>
                    <xdr:colOff>31750</xdr:colOff>
                    <xdr:row>58</xdr:row>
                    <xdr:rowOff>0</xdr:rowOff>
                  </to>
                </anchor>
              </controlPr>
            </control>
          </mc:Choice>
        </mc:AlternateContent>
        <mc:AlternateContent xmlns:mc="http://schemas.openxmlformats.org/markup-compatibility/2006">
          <mc:Choice Requires="x14">
            <control shapeId="16391" r:id="rId5" name="Check Box 7">
              <controlPr locked="0" defaultSize="0" autoFill="0" autoLine="0" autoPict="0">
                <anchor moveWithCells="1">
                  <from>
                    <xdr:col>3</xdr:col>
                    <xdr:colOff>2032000</xdr:colOff>
                    <xdr:row>58</xdr:row>
                    <xdr:rowOff>19050</xdr:rowOff>
                  </from>
                  <to>
                    <xdr:col>5</xdr:col>
                    <xdr:colOff>31750</xdr:colOff>
                    <xdr:row>59</xdr:row>
                    <xdr:rowOff>12700</xdr:rowOff>
                  </to>
                </anchor>
              </controlPr>
            </control>
          </mc:Choice>
        </mc:AlternateContent>
        <mc:AlternateContent xmlns:mc="http://schemas.openxmlformats.org/markup-compatibility/2006">
          <mc:Choice Requires="x14">
            <control shapeId="16392" r:id="rId6" name="Check Box 8">
              <controlPr locked="0" defaultSize="0" autoFill="0" autoLine="0" autoPict="0">
                <anchor moveWithCells="1">
                  <from>
                    <xdr:col>3</xdr:col>
                    <xdr:colOff>2032000</xdr:colOff>
                    <xdr:row>59</xdr:row>
                    <xdr:rowOff>19050</xdr:rowOff>
                  </from>
                  <to>
                    <xdr:col>5</xdr:col>
                    <xdr:colOff>31750</xdr:colOff>
                    <xdr:row>60</xdr:row>
                    <xdr:rowOff>12700</xdr:rowOff>
                  </to>
                </anchor>
              </controlPr>
            </control>
          </mc:Choice>
        </mc:AlternateContent>
        <mc:AlternateContent xmlns:mc="http://schemas.openxmlformats.org/markup-compatibility/2006">
          <mc:Choice Requires="x14">
            <control shapeId="16389" r:id="rId7" name="Check Box 5">
              <controlPr locked="0" defaultSize="0" autoFill="0" autoLine="0" autoPict="0">
                <anchor moveWithCells="1" sizeWithCells="1">
                  <from>
                    <xdr:col>7</xdr:col>
                    <xdr:colOff>1079500</xdr:colOff>
                    <xdr:row>76</xdr:row>
                    <xdr:rowOff>146050</xdr:rowOff>
                  </from>
                  <to>
                    <xdr:col>8</xdr:col>
                    <xdr:colOff>0</xdr:colOff>
                    <xdr:row>78</xdr:row>
                    <xdr:rowOff>152400</xdr:rowOff>
                  </to>
                </anchor>
              </controlPr>
            </control>
          </mc:Choice>
        </mc:AlternateContent>
        <mc:AlternateContent xmlns:mc="http://schemas.openxmlformats.org/markup-compatibility/2006">
          <mc:Choice Requires="x14">
            <control shapeId="16387" r:id="rId8" name="Check Box 3">
              <controlPr locked="0" defaultSize="0" autoFill="0" autoLine="0" autoPict="0">
                <anchor moveWithCells="1" sizeWithCells="1">
                  <from>
                    <xdr:col>1</xdr:col>
                    <xdr:colOff>1746250</xdr:colOff>
                    <xdr:row>81</xdr:row>
                    <xdr:rowOff>38100</xdr:rowOff>
                  </from>
                  <to>
                    <xdr:col>2</xdr:col>
                    <xdr:colOff>127000</xdr:colOff>
                    <xdr:row>82</xdr:row>
                    <xdr:rowOff>31750</xdr:rowOff>
                  </to>
                </anchor>
              </controlPr>
            </control>
          </mc:Choice>
        </mc:AlternateContent>
        <mc:AlternateContent xmlns:mc="http://schemas.openxmlformats.org/markup-compatibility/2006">
          <mc:Choice Requires="x14">
            <control shapeId="16386" r:id="rId9" name="Check Box 2">
              <controlPr locked="0" defaultSize="0" autoFill="0" autoLine="0" autoPict="0">
                <anchor moveWithCells="1" sizeWithCells="1">
                  <from>
                    <xdr:col>1</xdr:col>
                    <xdr:colOff>1746250</xdr:colOff>
                    <xdr:row>80</xdr:row>
                    <xdr:rowOff>12700</xdr:rowOff>
                  </from>
                  <to>
                    <xdr:col>2</xdr:col>
                    <xdr:colOff>127000</xdr:colOff>
                    <xdr:row>80</xdr:row>
                    <xdr:rowOff>222250</xdr:rowOff>
                  </to>
                </anchor>
              </controlPr>
            </control>
          </mc:Choice>
        </mc:AlternateContent>
        <mc:AlternateContent xmlns:mc="http://schemas.openxmlformats.org/markup-compatibility/2006">
          <mc:Choice Requires="x14">
            <control shapeId="16388" r:id="rId10" name="Check Box 4">
              <controlPr locked="0" defaultSize="0" autoFill="0" autoLine="0" autoPict="0">
                <anchor moveWithCells="1" sizeWithCells="1">
                  <from>
                    <xdr:col>1</xdr:col>
                    <xdr:colOff>1733550</xdr:colOff>
                    <xdr:row>78</xdr:row>
                    <xdr:rowOff>222250</xdr:rowOff>
                  </from>
                  <to>
                    <xdr:col>2</xdr:col>
                    <xdr:colOff>114300</xdr:colOff>
                    <xdr:row>80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T144"/>
  <sheetViews>
    <sheetView showGridLines="0" zoomScale="75" zoomScaleNormal="75" zoomScaleSheetLayoutView="100" workbookViewId="0">
      <selection activeCell="C4" sqref="C4:J4"/>
    </sheetView>
  </sheetViews>
  <sheetFormatPr baseColWidth="10" defaultColWidth="0" defaultRowHeight="0" customHeight="1" zeroHeight="1"/>
  <cols>
    <col min="1" max="1" width="2.453125" style="110" customWidth="1"/>
    <col min="2" max="2" width="50.7265625" style="156" customWidth="1"/>
    <col min="3" max="3" width="25.7265625" style="156" customWidth="1"/>
    <col min="4" max="4" width="12.7265625" style="156" customWidth="1"/>
    <col min="5" max="5" width="8.7265625" style="156" customWidth="1"/>
    <col min="6" max="6" width="15.7265625" style="156" customWidth="1"/>
    <col min="7" max="8" width="16.7265625" style="156" customWidth="1"/>
    <col min="9" max="9" width="2.453125" style="110" customWidth="1"/>
    <col min="10" max="10" width="22.7265625" style="110" customWidth="1"/>
    <col min="11" max="11" width="1.7265625" style="110" customWidth="1"/>
    <col min="12" max="12" width="24.1796875" style="110" bestFit="1" customWidth="1"/>
    <col min="13" max="13" width="1.26953125" style="110" customWidth="1"/>
    <col min="14" max="14" width="22.7265625" style="110" customWidth="1"/>
    <col min="15" max="15" width="1.26953125" style="110" customWidth="1"/>
    <col min="16" max="16" width="27" style="110" hidden="1" customWidth="1"/>
    <col min="17" max="17" width="16" style="110" hidden="1" customWidth="1"/>
    <col min="18" max="18" width="18.1796875" style="110" hidden="1" customWidth="1"/>
    <col min="19" max="16384" width="16" style="110" hidden="1"/>
  </cols>
  <sheetData>
    <row r="1" spans="1:19" ht="32.25" customHeight="1">
      <c r="B1" s="111"/>
      <c r="C1" s="116"/>
      <c r="D1" s="116"/>
      <c r="E1" s="116"/>
      <c r="F1" s="116"/>
      <c r="G1" s="116"/>
      <c r="H1" s="116"/>
      <c r="I1" s="117"/>
      <c r="J1" s="118"/>
      <c r="K1" s="116"/>
      <c r="L1" s="116"/>
      <c r="N1" s="116"/>
    </row>
    <row r="2" spans="1:19" ht="32.25" customHeight="1">
      <c r="B2" s="110"/>
      <c r="C2" s="110"/>
      <c r="D2" s="110"/>
      <c r="E2" s="110"/>
      <c r="F2" s="110"/>
      <c r="G2" s="110"/>
      <c r="H2" s="110"/>
    </row>
    <row r="3" spans="1:19" ht="25.5" customHeight="1">
      <c r="A3" s="119"/>
      <c r="B3" s="120"/>
      <c r="C3" s="120"/>
      <c r="D3" s="120"/>
      <c r="E3" s="120"/>
      <c r="F3" s="120"/>
      <c r="G3" s="120"/>
      <c r="H3" s="120"/>
      <c r="I3" s="120"/>
      <c r="J3" s="121"/>
      <c r="K3" s="122"/>
      <c r="L3" s="122"/>
      <c r="N3" s="122"/>
    </row>
    <row r="4" spans="1:19" ht="25.15" customHeight="1">
      <c r="A4" s="123"/>
      <c r="B4" s="124" t="s">
        <v>0</v>
      </c>
      <c r="C4" s="703"/>
      <c r="D4" s="703"/>
      <c r="E4" s="703"/>
      <c r="F4" s="703"/>
      <c r="G4" s="703"/>
      <c r="H4" s="703"/>
      <c r="I4" s="703"/>
      <c r="J4" s="703"/>
      <c r="K4" s="122"/>
      <c r="L4" s="122"/>
      <c r="N4" s="122"/>
    </row>
    <row r="5" spans="1:19" ht="15">
      <c r="A5" s="125"/>
      <c r="B5" s="126"/>
      <c r="C5" s="126"/>
      <c r="D5" s="126"/>
      <c r="E5" s="126"/>
      <c r="F5" s="126"/>
      <c r="G5" s="126"/>
      <c r="H5" s="126"/>
      <c r="I5" s="126"/>
      <c r="J5" s="127"/>
      <c r="K5" s="122"/>
      <c r="L5" s="122"/>
      <c r="N5" s="122"/>
    </row>
    <row r="6" spans="1:19" ht="15">
      <c r="A6" s="119"/>
      <c r="B6" s="120"/>
      <c r="C6" s="120"/>
      <c r="D6" s="120"/>
      <c r="E6" s="120"/>
      <c r="F6" s="120"/>
      <c r="G6" s="120"/>
      <c r="H6" s="120"/>
      <c r="I6" s="120"/>
      <c r="J6" s="121"/>
      <c r="K6" s="122"/>
      <c r="L6" s="122"/>
      <c r="N6" s="122"/>
    </row>
    <row r="7" spans="1:19" ht="17.5">
      <c r="A7" s="123"/>
      <c r="B7" s="122"/>
      <c r="C7" s="704" t="s">
        <v>1</v>
      </c>
      <c r="D7" s="704"/>
      <c r="E7" s="37"/>
      <c r="F7" s="128" t="s">
        <v>2</v>
      </c>
      <c r="G7" s="128"/>
      <c r="H7" s="129" t="s">
        <v>3</v>
      </c>
      <c r="I7" s="130"/>
      <c r="J7" s="131"/>
      <c r="K7" s="122"/>
      <c r="L7" s="122"/>
      <c r="N7" s="122"/>
    </row>
    <row r="8" spans="1:19" ht="7.15" customHeight="1">
      <c r="A8" s="123"/>
      <c r="B8" s="122"/>
      <c r="C8" s="126"/>
      <c r="D8" s="132"/>
      <c r="E8" s="122"/>
      <c r="F8" s="132"/>
      <c r="G8" s="133"/>
      <c r="H8" s="134"/>
      <c r="I8" s="126"/>
      <c r="J8" s="131"/>
      <c r="K8" s="122"/>
      <c r="L8" s="122"/>
      <c r="N8" s="122"/>
    </row>
    <row r="9" spans="1:19" ht="7.15" customHeight="1">
      <c r="A9" s="123"/>
      <c r="B9" s="122"/>
      <c r="C9" s="122"/>
      <c r="D9" s="135"/>
      <c r="E9" s="122"/>
      <c r="F9" s="135"/>
      <c r="G9" s="135"/>
      <c r="H9" s="122"/>
      <c r="I9" s="122"/>
      <c r="J9" s="131"/>
      <c r="K9" s="122"/>
      <c r="L9" s="122"/>
      <c r="N9" s="122"/>
    </row>
    <row r="10" spans="1:19" ht="19.899999999999999" customHeight="1">
      <c r="A10" s="123"/>
      <c r="B10" s="124" t="s">
        <v>4</v>
      </c>
      <c r="C10" s="705"/>
      <c r="D10" s="705"/>
      <c r="E10" s="37"/>
      <c r="F10" s="624"/>
      <c r="G10" s="136"/>
      <c r="H10" s="122"/>
      <c r="I10" s="137" t="s">
        <v>102</v>
      </c>
      <c r="J10" s="138" t="str">
        <f>IF(OR(C10="",C12=""),"",IF(AND(F10=TIME(0,0,0),F12=TIME(0,0,0)),+C12-C10,+C12-C10+1))</f>
        <v/>
      </c>
      <c r="K10" s="99"/>
      <c r="L10" s="99"/>
      <c r="N10" s="99"/>
      <c r="Q10" s="139" t="s">
        <v>5</v>
      </c>
    </row>
    <row r="11" spans="1:19" ht="19.899999999999999" customHeight="1">
      <c r="A11" s="123"/>
      <c r="B11" s="122"/>
      <c r="C11" s="122"/>
      <c r="D11" s="140"/>
      <c r="E11" s="122"/>
      <c r="F11" s="141"/>
      <c r="G11" s="122"/>
      <c r="H11" s="122"/>
      <c r="I11" s="137"/>
      <c r="J11" s="142"/>
      <c r="K11" s="143"/>
      <c r="L11" s="143"/>
      <c r="N11" s="143"/>
      <c r="Q11" s="139" t="s">
        <v>172</v>
      </c>
      <c r="R11" s="144"/>
    </row>
    <row r="12" spans="1:19" ht="19.899999999999999" customHeight="1">
      <c r="A12" s="123"/>
      <c r="B12" s="124" t="s">
        <v>6</v>
      </c>
      <c r="C12" s="705"/>
      <c r="D12" s="705"/>
      <c r="E12" s="37"/>
      <c r="F12" s="624"/>
      <c r="G12" s="136"/>
      <c r="H12" s="122"/>
      <c r="I12" s="137"/>
      <c r="J12" s="142"/>
      <c r="K12" s="143"/>
      <c r="L12" s="693" t="str">
        <f>IF(OR(C12&gt;C10,C12=""),"","falsches Datum")</f>
        <v/>
      </c>
      <c r="M12" s="693"/>
      <c r="N12" s="693"/>
      <c r="Q12" s="139" t="s">
        <v>173</v>
      </c>
      <c r="R12" s="110" t="s">
        <v>174</v>
      </c>
    </row>
    <row r="13" spans="1:19" ht="15">
      <c r="A13" s="125"/>
      <c r="B13" s="126"/>
      <c r="C13" s="126"/>
      <c r="D13" s="126"/>
      <c r="E13" s="126"/>
      <c r="F13" s="126"/>
      <c r="G13" s="126"/>
      <c r="H13" s="126"/>
      <c r="I13" s="126"/>
      <c r="J13" s="127"/>
      <c r="K13" s="122"/>
      <c r="L13" s="122"/>
      <c r="N13" s="122"/>
      <c r="Q13" s="626">
        <v>0.99930555555555556</v>
      </c>
      <c r="R13" s="625"/>
      <c r="S13" s="625"/>
    </row>
    <row r="14" spans="1:19" ht="15">
      <c r="A14" s="119"/>
      <c r="B14" s="120"/>
      <c r="C14" s="145"/>
      <c r="D14" s="145"/>
      <c r="E14" s="145"/>
      <c r="F14" s="145"/>
      <c r="G14" s="145"/>
      <c r="H14" s="145"/>
      <c r="I14" s="145"/>
      <c r="J14" s="146"/>
      <c r="K14" s="122"/>
      <c r="L14" s="122"/>
      <c r="N14" s="122"/>
    </row>
    <row r="15" spans="1:19" ht="17.5">
      <c r="A15" s="123"/>
      <c r="B15" s="147" t="s">
        <v>7</v>
      </c>
      <c r="C15" s="694"/>
      <c r="D15" s="694"/>
      <c r="E15" s="694"/>
      <c r="F15" s="694"/>
      <c r="G15" s="694"/>
      <c r="H15" s="694"/>
      <c r="I15" s="694"/>
      <c r="J15" s="695"/>
      <c r="K15" s="122"/>
      <c r="L15" s="122"/>
      <c r="N15" s="122"/>
    </row>
    <row r="16" spans="1:19" ht="17.5">
      <c r="A16" s="123"/>
      <c r="B16" s="148" t="s">
        <v>8</v>
      </c>
      <c r="C16" s="696"/>
      <c r="D16" s="697"/>
      <c r="E16" s="697"/>
      <c r="F16" s="697"/>
      <c r="G16" s="697"/>
      <c r="H16" s="697"/>
      <c r="I16" s="697"/>
      <c r="J16" s="698"/>
      <c r="K16" s="122"/>
      <c r="L16" s="122"/>
      <c r="N16" s="122"/>
    </row>
    <row r="17" spans="1:16" ht="15">
      <c r="A17" s="125"/>
      <c r="B17" s="126"/>
      <c r="C17" s="126"/>
      <c r="D17" s="126"/>
      <c r="E17" s="126"/>
      <c r="F17" s="126"/>
      <c r="G17" s="126"/>
      <c r="H17" s="126"/>
      <c r="I17" s="126"/>
      <c r="J17" s="127"/>
      <c r="K17" s="122"/>
      <c r="L17" s="122"/>
      <c r="N17" s="122"/>
    </row>
    <row r="18" spans="1:16" ht="15.5" thickBot="1">
      <c r="A18" s="122"/>
      <c r="B18" s="110"/>
      <c r="C18" s="110"/>
      <c r="D18" s="110"/>
      <c r="E18" s="110"/>
      <c r="F18" s="110"/>
      <c r="G18" s="110"/>
      <c r="H18" s="110"/>
      <c r="J18" s="149"/>
    </row>
    <row r="19" spans="1:16" ht="15">
      <c r="B19" s="110"/>
      <c r="C19" s="117"/>
      <c r="D19" s="117"/>
      <c r="E19" s="117"/>
      <c r="F19" s="117"/>
      <c r="G19" s="117"/>
      <c r="H19" s="117"/>
      <c r="I19" s="150"/>
      <c r="J19" s="151"/>
      <c r="K19" s="135"/>
      <c r="L19" s="152"/>
      <c r="N19" s="152"/>
    </row>
    <row r="20" spans="1:16" s="156" customFormat="1" ht="24.5">
      <c r="A20" s="110"/>
      <c r="B20" s="110"/>
      <c r="C20" s="699" t="s">
        <v>179</v>
      </c>
      <c r="D20" s="700"/>
      <c r="E20" s="700"/>
      <c r="F20" s="701"/>
      <c r="G20" s="117"/>
      <c r="H20" s="117"/>
      <c r="I20" s="153"/>
      <c r="J20" s="154" t="s">
        <v>9</v>
      </c>
      <c r="K20" s="595"/>
      <c r="L20" s="596" t="s">
        <v>99</v>
      </c>
      <c r="M20" s="110"/>
      <c r="N20" s="155" t="s">
        <v>60</v>
      </c>
      <c r="O20" s="110"/>
      <c r="P20" s="110"/>
    </row>
    <row r="21" spans="1:16" s="156" customFormat="1" ht="17.5">
      <c r="A21" s="110"/>
      <c r="B21" s="110"/>
      <c r="C21" s="110"/>
      <c r="D21" s="110"/>
      <c r="E21" s="110"/>
      <c r="F21" s="110"/>
      <c r="G21" s="110"/>
      <c r="H21" s="110"/>
      <c r="I21" s="150"/>
      <c r="J21" s="150"/>
      <c r="K21" s="122"/>
      <c r="L21" s="155" t="s">
        <v>100</v>
      </c>
      <c r="M21" s="110"/>
      <c r="N21" s="157"/>
      <c r="O21" s="110"/>
      <c r="P21" s="110"/>
    </row>
    <row r="22" spans="1:16" ht="17.5">
      <c r="A22" s="119"/>
      <c r="B22" s="120"/>
      <c r="C22" s="120"/>
      <c r="D22" s="120"/>
      <c r="E22" s="120"/>
      <c r="F22" s="120"/>
      <c r="G22" s="120"/>
      <c r="H22" s="121"/>
      <c r="I22" s="150"/>
      <c r="J22" s="150"/>
      <c r="K22" s="122"/>
      <c r="L22" s="155" t="s">
        <v>101</v>
      </c>
      <c r="N22" s="157"/>
    </row>
    <row r="23" spans="1:16" ht="17.5">
      <c r="A23" s="123"/>
      <c r="B23" s="176" t="s">
        <v>80</v>
      </c>
      <c r="C23" s="158"/>
      <c r="D23" s="37"/>
      <c r="E23" s="37"/>
      <c r="F23" s="122"/>
      <c r="G23" s="122"/>
      <c r="H23" s="131"/>
      <c r="I23" s="150"/>
      <c r="J23" s="150"/>
      <c r="K23" s="122"/>
      <c r="L23" s="157"/>
      <c r="N23" s="157"/>
    </row>
    <row r="24" spans="1:16" ht="15" customHeight="1">
      <c r="A24" s="123"/>
      <c r="B24" s="122"/>
      <c r="C24" s="122"/>
      <c r="D24" s="122"/>
      <c r="E24" s="122"/>
      <c r="F24" s="122"/>
      <c r="G24" s="122"/>
      <c r="H24" s="131"/>
      <c r="I24" s="150"/>
      <c r="J24" s="150"/>
      <c r="K24" s="122"/>
      <c r="L24" s="157"/>
      <c r="N24" s="157"/>
    </row>
    <row r="25" spans="1:16" ht="17.5">
      <c r="A25" s="123"/>
      <c r="B25" s="124" t="s">
        <v>61</v>
      </c>
      <c r="C25" s="99"/>
      <c r="D25" s="137" t="str">
        <f>IF(OR(C10="",C12=""),"0",IF(AND(D27=0,D29=0),J10,IF(F12=TIME(0,0,0),J10-2,IF(AND(D27=0,D29=1),J10-1,IF(AND(D27=1,D29=0),J10-1,J10-2)))))</f>
        <v>0</v>
      </c>
      <c r="E25" s="37" t="s">
        <v>27</v>
      </c>
      <c r="F25" s="99" t="s">
        <v>76</v>
      </c>
      <c r="G25" s="398">
        <v>24</v>
      </c>
      <c r="H25" s="429">
        <f>IF(D25&gt;"0",0,+D25*G25)</f>
        <v>0</v>
      </c>
      <c r="I25" s="150"/>
      <c r="J25" s="150"/>
      <c r="K25" s="122"/>
      <c r="L25" s="157"/>
      <c r="N25" s="157"/>
    </row>
    <row r="26" spans="1:16" ht="10" customHeight="1">
      <c r="A26" s="123"/>
      <c r="B26" s="37"/>
      <c r="C26" s="37"/>
      <c r="D26" s="37"/>
      <c r="E26" s="37"/>
      <c r="F26" s="37"/>
      <c r="G26" s="161"/>
      <c r="H26" s="430"/>
      <c r="I26" s="150"/>
      <c r="J26" s="150"/>
      <c r="K26" s="122"/>
      <c r="L26" s="157"/>
      <c r="N26" s="157"/>
    </row>
    <row r="27" spans="1:16" ht="17.5">
      <c r="A27" s="123"/>
      <c r="B27" s="124" t="s">
        <v>14</v>
      </c>
      <c r="C27" s="99"/>
      <c r="D27" s="137" t="str">
        <f>IF(OR(C10="",C12=""),"0",IF(F10=TIME(0,0,0),0,1))</f>
        <v>0</v>
      </c>
      <c r="E27" s="37" t="s">
        <v>27</v>
      </c>
      <c r="F27" s="99" t="s">
        <v>76</v>
      </c>
      <c r="G27" s="398">
        <v>12</v>
      </c>
      <c r="H27" s="429">
        <f>+D27*G27</f>
        <v>0</v>
      </c>
      <c r="I27" s="150"/>
      <c r="J27" s="150"/>
      <c r="K27" s="122"/>
      <c r="L27" s="157"/>
      <c r="N27" s="157"/>
    </row>
    <row r="28" spans="1:16" ht="10" customHeight="1">
      <c r="A28" s="123"/>
      <c r="B28" s="37"/>
      <c r="C28" s="99"/>
      <c r="D28" s="137"/>
      <c r="E28" s="37"/>
      <c r="F28" s="99"/>
      <c r="G28" s="398"/>
      <c r="H28" s="429"/>
      <c r="I28" s="150"/>
      <c r="J28" s="150"/>
      <c r="K28" s="122"/>
      <c r="L28" s="157"/>
      <c r="N28" s="157"/>
    </row>
    <row r="29" spans="1:16" ht="26.25" customHeight="1">
      <c r="A29" s="123"/>
      <c r="B29" s="124" t="s">
        <v>15</v>
      </c>
      <c r="C29" s="162"/>
      <c r="D29" s="185" t="str">
        <f>IF(OR(C10="",C12=""),"0",IF(AND(F10=TIME(0,0,0),F12=TIME(0,0,0)),0,IF(OR(F12&gt;Q13,F12=TIME(0,0,0)),0,1)))</f>
        <v>0</v>
      </c>
      <c r="E29" s="163" t="s">
        <v>27</v>
      </c>
      <c r="F29" s="162" t="s">
        <v>75</v>
      </c>
      <c r="G29" s="399">
        <v>12</v>
      </c>
      <c r="H29" s="431">
        <f>+D29*G29</f>
        <v>0</v>
      </c>
      <c r="I29" s="150"/>
      <c r="J29" s="402">
        <f>+H25+H27+H29</f>
        <v>0</v>
      </c>
      <c r="K29" s="165"/>
      <c r="L29" s="166"/>
      <c r="N29" s="166"/>
    </row>
    <row r="30" spans="1:16" ht="10" customHeight="1">
      <c r="A30" s="125"/>
      <c r="B30" s="167"/>
      <c r="C30" s="167"/>
      <c r="D30" s="167"/>
      <c r="E30" s="167"/>
      <c r="F30" s="167"/>
      <c r="G30" s="168"/>
      <c r="H30" s="169"/>
      <c r="I30" s="170"/>
      <c r="J30" s="150"/>
      <c r="K30" s="122"/>
      <c r="L30" s="157"/>
      <c r="N30" s="157"/>
    </row>
    <row r="31" spans="1:16" ht="17.5">
      <c r="B31" s="37"/>
      <c r="C31" s="171"/>
      <c r="D31" s="171"/>
      <c r="E31" s="171"/>
      <c r="F31" s="171"/>
      <c r="G31" s="172"/>
      <c r="H31" s="161"/>
      <c r="I31" s="170"/>
      <c r="J31" s="150"/>
      <c r="K31" s="122"/>
      <c r="L31" s="157"/>
      <c r="N31" s="157"/>
    </row>
    <row r="32" spans="1:16" ht="10" customHeight="1">
      <c r="A32" s="119"/>
      <c r="B32" s="173"/>
      <c r="C32" s="173"/>
      <c r="D32" s="173"/>
      <c r="E32" s="173"/>
      <c r="F32" s="173"/>
      <c r="G32" s="174"/>
      <c r="H32" s="175"/>
      <c r="I32" s="170"/>
      <c r="J32" s="150"/>
      <c r="K32" s="122"/>
      <c r="L32" s="157"/>
      <c r="N32" s="157"/>
    </row>
    <row r="33" spans="1:14" ht="17.5">
      <c r="A33" s="123"/>
      <c r="B33" s="690" t="s">
        <v>164</v>
      </c>
      <c r="C33" s="691"/>
      <c r="D33" s="691"/>
      <c r="E33" s="691"/>
      <c r="F33" s="692"/>
      <c r="G33" s="161"/>
      <c r="H33" s="177"/>
      <c r="I33" s="170"/>
      <c r="J33" s="150"/>
      <c r="K33" s="122"/>
      <c r="L33" s="157"/>
      <c r="N33" s="157"/>
    </row>
    <row r="34" spans="1:14" ht="15" customHeight="1">
      <c r="A34" s="123"/>
      <c r="B34" s="37"/>
      <c r="C34" s="37"/>
      <c r="D34" s="37"/>
      <c r="E34" s="37"/>
      <c r="F34" s="37"/>
      <c r="G34" s="161"/>
      <c r="H34" s="177"/>
      <c r="I34" s="170"/>
      <c r="J34" s="150"/>
      <c r="K34" s="122"/>
      <c r="L34" s="157"/>
      <c r="N34" s="157"/>
    </row>
    <row r="35" spans="1:14" ht="17.5">
      <c r="A35" s="123"/>
      <c r="B35" s="178" t="s">
        <v>82</v>
      </c>
      <c r="C35" s="99"/>
      <c r="D35" s="446"/>
      <c r="E35" s="37" t="s">
        <v>27</v>
      </c>
      <c r="F35" s="99" t="s">
        <v>75</v>
      </c>
      <c r="G35" s="447"/>
      <c r="H35" s="429">
        <f>+D35*G35</f>
        <v>0</v>
      </c>
      <c r="I35" s="150"/>
      <c r="J35" s="150"/>
      <c r="K35" s="122"/>
      <c r="L35" s="523"/>
      <c r="N35" s="157"/>
    </row>
    <row r="36" spans="1:14" ht="17.5">
      <c r="A36" s="123"/>
      <c r="B36" s="178" t="s">
        <v>166</v>
      </c>
      <c r="C36" s="99"/>
      <c r="D36" s="37">
        <f>+D35</f>
        <v>0</v>
      </c>
      <c r="E36" s="37" t="s">
        <v>27</v>
      </c>
      <c r="F36" s="99" t="s">
        <v>75</v>
      </c>
      <c r="G36" s="447"/>
      <c r="H36" s="429">
        <f>+D36*G36</f>
        <v>0</v>
      </c>
      <c r="I36" s="150"/>
      <c r="J36" s="150"/>
      <c r="K36" s="122"/>
      <c r="L36" s="523"/>
      <c r="N36" s="157"/>
    </row>
    <row r="37" spans="1:14" ht="10" customHeight="1">
      <c r="A37" s="123"/>
      <c r="B37" s="178"/>
      <c r="C37" s="99"/>
      <c r="D37" s="102"/>
      <c r="E37" s="37"/>
      <c r="F37" s="99"/>
      <c r="G37" s="179"/>
      <c r="H37" s="101"/>
      <c r="I37" s="150"/>
      <c r="J37" s="150"/>
      <c r="K37" s="122"/>
      <c r="L37" s="157"/>
      <c r="N37" s="157"/>
    </row>
    <row r="38" spans="1:14" ht="17.5">
      <c r="A38" s="123"/>
      <c r="B38" s="180" t="s">
        <v>62</v>
      </c>
      <c r="C38" s="162"/>
      <c r="D38" s="445"/>
      <c r="E38" s="163" t="s">
        <v>27</v>
      </c>
      <c r="F38" s="162" t="s">
        <v>75</v>
      </c>
      <c r="G38" s="448"/>
      <c r="H38" s="400">
        <f>+D38*G38</f>
        <v>0</v>
      </c>
      <c r="I38" s="150"/>
      <c r="J38" s="542"/>
      <c r="K38" s="122"/>
      <c r="L38" s="523"/>
      <c r="N38" s="157"/>
    </row>
    <row r="39" spans="1:14" ht="19.5" customHeight="1">
      <c r="A39" s="125"/>
      <c r="B39" s="167"/>
      <c r="C39" s="167"/>
      <c r="D39" s="167"/>
      <c r="E39" s="167"/>
      <c r="F39" s="167"/>
      <c r="G39" s="168"/>
      <c r="H39" s="169"/>
      <c r="I39" s="170"/>
      <c r="J39" s="402">
        <f>SUM(H35:H38)</f>
        <v>0</v>
      </c>
      <c r="K39" s="122"/>
      <c r="L39" s="157"/>
      <c r="N39" s="157"/>
    </row>
    <row r="40" spans="1:14" ht="10" customHeight="1">
      <c r="A40" s="119"/>
      <c r="B40" s="173"/>
      <c r="C40" s="173"/>
      <c r="D40" s="173"/>
      <c r="E40" s="173"/>
      <c r="F40" s="173"/>
      <c r="G40" s="174"/>
      <c r="H40" s="175"/>
      <c r="I40" s="170"/>
      <c r="J40" s="150"/>
      <c r="K40" s="122"/>
      <c r="L40" s="157"/>
      <c r="N40" s="157"/>
    </row>
    <row r="41" spans="1:14" ht="17.5">
      <c r="A41" s="123"/>
      <c r="B41" s="690" t="s">
        <v>165</v>
      </c>
      <c r="C41" s="691"/>
      <c r="D41" s="691"/>
      <c r="E41" s="691"/>
      <c r="F41" s="692"/>
      <c r="G41" s="161"/>
      <c r="H41" s="177"/>
      <c r="I41" s="170"/>
      <c r="J41" s="150"/>
      <c r="K41" s="122"/>
      <c r="L41" s="157"/>
      <c r="N41" s="157"/>
    </row>
    <row r="42" spans="1:14" ht="15" customHeight="1">
      <c r="A42" s="123"/>
      <c r="B42" s="37"/>
      <c r="C42" s="37"/>
      <c r="D42" s="37"/>
      <c r="E42" s="37"/>
      <c r="F42" s="37"/>
      <c r="G42" s="161"/>
      <c r="H42" s="177"/>
      <c r="I42" s="170"/>
      <c r="J42" s="150"/>
      <c r="K42" s="122"/>
      <c r="L42" s="157"/>
      <c r="N42" s="157"/>
    </row>
    <row r="43" spans="1:14" ht="17.5">
      <c r="A43" s="123"/>
      <c r="B43" s="178" t="s">
        <v>82</v>
      </c>
      <c r="C43" s="99"/>
      <c r="D43" s="446"/>
      <c r="E43" s="37" t="s">
        <v>27</v>
      </c>
      <c r="F43" s="99" t="s">
        <v>75</v>
      </c>
      <c r="G43" s="447"/>
      <c r="H43" s="429">
        <f>+D43*G43</f>
        <v>0</v>
      </c>
      <c r="I43" s="150"/>
      <c r="J43" s="150"/>
      <c r="K43" s="122"/>
      <c r="L43" s="157"/>
      <c r="N43" s="157"/>
    </row>
    <row r="44" spans="1:14" ht="17.5">
      <c r="A44" s="123"/>
      <c r="B44" s="178" t="s">
        <v>166</v>
      </c>
      <c r="C44" s="99"/>
      <c r="D44" s="37">
        <f>+D43</f>
        <v>0</v>
      </c>
      <c r="E44" s="37" t="s">
        <v>27</v>
      </c>
      <c r="F44" s="99" t="s">
        <v>75</v>
      </c>
      <c r="G44" s="447"/>
      <c r="H44" s="429">
        <f>+D44*G44</f>
        <v>0</v>
      </c>
      <c r="I44" s="150"/>
      <c r="J44" s="150"/>
      <c r="K44" s="122"/>
      <c r="L44" s="157"/>
      <c r="N44" s="157"/>
    </row>
    <row r="45" spans="1:14" ht="10" customHeight="1">
      <c r="A45" s="123"/>
      <c r="B45" s="178"/>
      <c r="C45" s="99"/>
      <c r="D45" s="102"/>
      <c r="E45" s="37"/>
      <c r="F45" s="99"/>
      <c r="G45" s="179"/>
      <c r="H45" s="101"/>
      <c r="I45" s="150"/>
      <c r="J45" s="150"/>
      <c r="K45" s="122"/>
      <c r="L45" s="157"/>
      <c r="N45" s="157"/>
    </row>
    <row r="46" spans="1:14" ht="17.5">
      <c r="A46" s="123"/>
      <c r="B46" s="180" t="s">
        <v>62</v>
      </c>
      <c r="C46" s="162"/>
      <c r="D46" s="445"/>
      <c r="E46" s="163" t="s">
        <v>27</v>
      </c>
      <c r="F46" s="162" t="s">
        <v>75</v>
      </c>
      <c r="G46" s="448"/>
      <c r="H46" s="400">
        <f>+D46*G46</f>
        <v>0</v>
      </c>
      <c r="I46" s="150"/>
      <c r="J46" s="542"/>
      <c r="K46" s="122"/>
      <c r="L46" s="157"/>
      <c r="N46" s="157"/>
    </row>
    <row r="47" spans="1:14" ht="19.5" customHeight="1">
      <c r="A47" s="125"/>
      <c r="B47" s="167"/>
      <c r="C47" s="167"/>
      <c r="D47" s="167"/>
      <c r="E47" s="167"/>
      <c r="F47" s="167"/>
      <c r="G47" s="168"/>
      <c r="H47" s="169"/>
      <c r="I47" s="170"/>
      <c r="J47" s="402">
        <f>SUM(H43:H46)</f>
        <v>0</v>
      </c>
      <c r="K47" s="122"/>
      <c r="L47" s="157"/>
      <c r="N47" s="157"/>
    </row>
    <row r="48" spans="1:14" ht="17.5">
      <c r="A48" s="119"/>
      <c r="B48" s="173"/>
      <c r="C48" s="173"/>
      <c r="D48" s="173"/>
      <c r="E48" s="173"/>
      <c r="F48" s="173"/>
      <c r="G48" s="174"/>
      <c r="H48" s="175"/>
      <c r="I48" s="170"/>
      <c r="J48" s="150"/>
      <c r="K48" s="122"/>
      <c r="L48" s="157"/>
      <c r="N48" s="157"/>
    </row>
    <row r="49" spans="1:16" ht="10" customHeight="1">
      <c r="A49" s="119"/>
      <c r="B49" s="173"/>
      <c r="C49" s="173"/>
      <c r="D49" s="173"/>
      <c r="E49" s="173"/>
      <c r="F49" s="173"/>
      <c r="G49" s="174"/>
      <c r="H49" s="175"/>
      <c r="I49" s="170"/>
      <c r="J49" s="150"/>
      <c r="K49" s="122"/>
      <c r="L49" s="157"/>
      <c r="N49" s="157"/>
    </row>
    <row r="50" spans="1:16" ht="17.5">
      <c r="A50" s="123"/>
      <c r="B50" s="176" t="s">
        <v>70</v>
      </c>
      <c r="C50" s="181"/>
      <c r="D50" s="37"/>
      <c r="E50" s="37"/>
      <c r="F50" s="37"/>
      <c r="G50" s="161"/>
      <c r="H50" s="177"/>
      <c r="I50" s="170"/>
      <c r="J50" s="150"/>
      <c r="K50" s="122"/>
      <c r="L50" s="157"/>
      <c r="N50" s="157"/>
    </row>
    <row r="51" spans="1:16" ht="10" customHeight="1">
      <c r="A51" s="123"/>
      <c r="B51" s="37"/>
      <c r="C51" s="37"/>
      <c r="D51" s="37"/>
      <c r="E51" s="37"/>
      <c r="F51" s="37"/>
      <c r="G51" s="161"/>
      <c r="H51" s="177"/>
      <c r="I51" s="170"/>
      <c r="J51" s="150"/>
      <c r="K51" s="122"/>
      <c r="L51" s="157"/>
      <c r="N51" s="157"/>
    </row>
    <row r="52" spans="1:16" ht="20">
      <c r="A52" s="123"/>
      <c r="B52" s="163" t="s">
        <v>81</v>
      </c>
      <c r="C52" s="163"/>
      <c r="D52" s="445"/>
      <c r="E52" s="163" t="s">
        <v>27</v>
      </c>
      <c r="F52" s="162" t="s">
        <v>75</v>
      </c>
      <c r="G52" s="398">
        <v>20</v>
      </c>
      <c r="H52" s="400">
        <f>+D52*G52</f>
        <v>0</v>
      </c>
      <c r="I52" s="150"/>
      <c r="J52" s="402">
        <f>+H52</f>
        <v>0</v>
      </c>
      <c r="K52" s="122"/>
      <c r="L52" s="157"/>
      <c r="N52" s="157"/>
    </row>
    <row r="53" spans="1:16" ht="10" customHeight="1">
      <c r="A53" s="125"/>
      <c r="B53" s="167"/>
      <c r="C53" s="167"/>
      <c r="D53" s="167"/>
      <c r="E53" s="167"/>
      <c r="F53" s="167"/>
      <c r="G53" s="168"/>
      <c r="H53" s="169"/>
      <c r="I53" s="170"/>
      <c r="J53" s="150"/>
      <c r="K53" s="122"/>
      <c r="L53" s="157"/>
      <c r="N53" s="157"/>
    </row>
    <row r="54" spans="1:16" ht="17.5">
      <c r="B54" s="37"/>
      <c r="C54" s="171"/>
      <c r="D54" s="171"/>
      <c r="E54" s="171"/>
      <c r="F54" s="171"/>
      <c r="G54" s="172"/>
      <c r="H54" s="161"/>
      <c r="I54" s="170"/>
      <c r="J54" s="150"/>
      <c r="K54" s="122"/>
      <c r="L54" s="157"/>
      <c r="N54" s="157"/>
    </row>
    <row r="55" spans="1:16" ht="10" customHeight="1">
      <c r="A55" s="119"/>
      <c r="B55" s="173"/>
      <c r="C55" s="173"/>
      <c r="D55" s="173"/>
      <c r="E55" s="173"/>
      <c r="F55" s="173"/>
      <c r="G55" s="174"/>
      <c r="H55" s="175"/>
      <c r="I55" s="170"/>
      <c r="J55" s="150"/>
      <c r="K55" s="122"/>
      <c r="L55" s="157"/>
      <c r="N55" s="157"/>
    </row>
    <row r="56" spans="1:16" ht="17.5">
      <c r="A56" s="123"/>
      <c r="B56" s="186" t="s">
        <v>20</v>
      </c>
      <c r="C56" s="37"/>
      <c r="D56" s="37"/>
      <c r="E56" s="37"/>
      <c r="F56" s="37"/>
      <c r="G56" s="161"/>
      <c r="H56" s="177"/>
      <c r="I56" s="170"/>
      <c r="J56" s="150"/>
      <c r="K56" s="122"/>
      <c r="L56" s="157"/>
      <c r="N56" s="157"/>
    </row>
    <row r="57" spans="1:16" ht="10" customHeight="1">
      <c r="A57" s="123"/>
      <c r="B57" s="37"/>
      <c r="C57" s="37"/>
      <c r="D57" s="37"/>
      <c r="E57" s="37"/>
      <c r="F57" s="37"/>
      <c r="G57" s="161"/>
      <c r="H57" s="177"/>
      <c r="I57" s="170"/>
      <c r="J57" s="150"/>
      <c r="K57" s="122"/>
      <c r="L57" s="157"/>
      <c r="N57" s="157"/>
    </row>
    <row r="58" spans="1:16" s="156" customFormat="1" ht="17.5">
      <c r="A58" s="123"/>
      <c r="B58" s="124" t="s">
        <v>21</v>
      </c>
      <c r="C58" s="37"/>
      <c r="D58" s="433"/>
      <c r="E58" s="37" t="s">
        <v>11</v>
      </c>
      <c r="F58" s="99" t="s">
        <v>75</v>
      </c>
      <c r="G58" s="434">
        <v>0.3</v>
      </c>
      <c r="H58" s="619">
        <f>IF(D58="",0,+D58*G58)</f>
        <v>0</v>
      </c>
      <c r="I58" s="150"/>
      <c r="J58" s="150"/>
      <c r="K58" s="122"/>
      <c r="L58" s="157"/>
      <c r="M58" s="110"/>
      <c r="N58" s="157"/>
      <c r="O58" s="110"/>
      <c r="P58" s="110"/>
    </row>
    <row r="59" spans="1:16" s="156" customFormat="1" ht="10" customHeight="1">
      <c r="A59" s="123"/>
      <c r="B59" s="37"/>
      <c r="C59" s="37"/>
      <c r="D59" s="37"/>
      <c r="E59" s="37"/>
      <c r="F59" s="37"/>
      <c r="G59" s="161"/>
      <c r="H59" s="177"/>
      <c r="I59" s="150"/>
      <c r="J59" s="150"/>
      <c r="K59" s="122"/>
      <c r="L59" s="157"/>
      <c r="M59" s="110"/>
      <c r="N59" s="157"/>
      <c r="O59" s="110"/>
      <c r="P59" s="110"/>
    </row>
    <row r="60" spans="1:16" ht="17.5">
      <c r="A60" s="123"/>
      <c r="B60" s="124" t="s">
        <v>22</v>
      </c>
      <c r="C60" s="122"/>
      <c r="D60" s="37"/>
      <c r="E60" s="122"/>
      <c r="F60" s="122"/>
      <c r="G60" s="137" t="s">
        <v>23</v>
      </c>
      <c r="H60" s="604"/>
      <c r="I60" s="150"/>
      <c r="J60" s="150"/>
      <c r="K60" s="122"/>
      <c r="L60" s="523"/>
      <c r="N60" s="157"/>
    </row>
    <row r="61" spans="1:16" ht="10" customHeight="1">
      <c r="A61" s="123"/>
      <c r="B61" s="37"/>
      <c r="C61" s="122"/>
      <c r="D61" s="37"/>
      <c r="E61" s="122"/>
      <c r="F61" s="122"/>
      <c r="G61" s="37"/>
      <c r="H61" s="605" t="s">
        <v>5</v>
      </c>
      <c r="I61" s="150"/>
      <c r="J61" s="150"/>
      <c r="K61" s="122"/>
      <c r="L61" s="157"/>
      <c r="N61" s="157"/>
    </row>
    <row r="62" spans="1:16" ht="17.5">
      <c r="A62" s="123"/>
      <c r="B62" s="124" t="s">
        <v>24</v>
      </c>
      <c r="C62" s="122"/>
      <c r="D62" s="37"/>
      <c r="E62" s="122"/>
      <c r="F62" s="122"/>
      <c r="G62" s="137" t="s">
        <v>23</v>
      </c>
      <c r="H62" s="604"/>
      <c r="I62" s="150"/>
      <c r="J62" s="150"/>
      <c r="K62" s="122"/>
      <c r="L62" s="523"/>
      <c r="N62" s="157"/>
    </row>
    <row r="63" spans="1:16" ht="10" customHeight="1">
      <c r="A63" s="123"/>
      <c r="B63" s="37"/>
      <c r="C63" s="122"/>
      <c r="D63" s="37"/>
      <c r="E63" s="122"/>
      <c r="F63" s="122"/>
      <c r="G63" s="37"/>
      <c r="H63" s="605"/>
      <c r="I63" s="150"/>
      <c r="J63" s="150"/>
      <c r="K63" s="122"/>
      <c r="L63" s="157"/>
      <c r="N63" s="157"/>
    </row>
    <row r="64" spans="1:16" ht="17.5">
      <c r="A64" s="123"/>
      <c r="B64" s="124" t="s">
        <v>25</v>
      </c>
      <c r="C64" s="122"/>
      <c r="D64" s="37"/>
      <c r="E64" s="122"/>
      <c r="F64" s="122"/>
      <c r="G64" s="137" t="s">
        <v>23</v>
      </c>
      <c r="H64" s="604"/>
      <c r="I64" s="150"/>
      <c r="J64" s="150"/>
      <c r="K64" s="122"/>
      <c r="L64" s="523"/>
      <c r="N64" s="157"/>
    </row>
    <row r="65" spans="1:19" ht="10" customHeight="1">
      <c r="A65" s="123"/>
      <c r="B65" s="37"/>
      <c r="C65" s="122"/>
      <c r="D65" s="37"/>
      <c r="E65" s="122"/>
      <c r="F65" s="122"/>
      <c r="G65" s="37"/>
      <c r="H65" s="605"/>
      <c r="I65" s="150"/>
      <c r="J65" s="150"/>
      <c r="K65" s="122"/>
      <c r="L65" s="157"/>
      <c r="N65" s="157"/>
    </row>
    <row r="66" spans="1:19" ht="24.5">
      <c r="A66" s="123"/>
      <c r="B66" s="183" t="s">
        <v>12</v>
      </c>
      <c r="C66" s="706"/>
      <c r="D66" s="707"/>
      <c r="E66" s="708"/>
      <c r="F66" s="184"/>
      <c r="G66" s="185" t="s">
        <v>23</v>
      </c>
      <c r="H66" s="606"/>
      <c r="I66" s="150"/>
      <c r="J66" s="402"/>
      <c r="K66" s="165"/>
      <c r="L66" s="523"/>
      <c r="N66" s="166"/>
    </row>
    <row r="67" spans="1:19" ht="19.5" customHeight="1">
      <c r="A67" s="125"/>
      <c r="B67" s="167"/>
      <c r="C67" s="167"/>
      <c r="D67" s="167"/>
      <c r="E67" s="167"/>
      <c r="F67" s="167"/>
      <c r="G67" s="167"/>
      <c r="H67" s="169"/>
      <c r="I67" s="170"/>
      <c r="J67" s="402">
        <f>+H58+H60+H62+H64+H66</f>
        <v>0</v>
      </c>
      <c r="K67" s="122"/>
      <c r="L67" s="157"/>
      <c r="N67" s="157"/>
    </row>
    <row r="68" spans="1:19" ht="17.5">
      <c r="B68" s="37"/>
      <c r="C68" s="171"/>
      <c r="D68" s="171"/>
      <c r="E68" s="171"/>
      <c r="F68" s="171"/>
      <c r="G68" s="171"/>
      <c r="H68" s="161"/>
      <c r="I68" s="170"/>
      <c r="J68" s="150"/>
      <c r="K68" s="122"/>
      <c r="L68" s="157"/>
      <c r="N68" s="157"/>
    </row>
    <row r="69" spans="1:19" ht="10" customHeight="1">
      <c r="A69" s="119"/>
      <c r="B69" s="173"/>
      <c r="C69" s="173"/>
      <c r="D69" s="173"/>
      <c r="E69" s="173"/>
      <c r="F69" s="173"/>
      <c r="G69" s="173"/>
      <c r="H69" s="175"/>
      <c r="I69" s="170"/>
      <c r="J69" s="150"/>
      <c r="K69" s="122"/>
      <c r="L69" s="157"/>
      <c r="N69" s="157"/>
    </row>
    <row r="70" spans="1:19" ht="26.25" customHeight="1">
      <c r="A70" s="123"/>
      <c r="B70" s="186" t="s">
        <v>26</v>
      </c>
      <c r="C70" s="37"/>
      <c r="D70" s="37"/>
      <c r="E70" s="37"/>
      <c r="F70" s="37"/>
      <c r="G70" s="37"/>
      <c r="H70" s="177"/>
      <c r="I70" s="170"/>
      <c r="J70" s="150"/>
      <c r="K70" s="122"/>
      <c r="L70" s="157"/>
      <c r="N70" s="157"/>
    </row>
    <row r="71" spans="1:19" ht="10" customHeight="1">
      <c r="A71" s="123"/>
      <c r="B71" s="122"/>
      <c r="C71" s="122"/>
      <c r="D71" s="122"/>
      <c r="E71" s="122"/>
      <c r="F71" s="37"/>
      <c r="G71" s="37"/>
      <c r="H71" s="177"/>
      <c r="I71" s="170"/>
      <c r="J71" s="150"/>
      <c r="K71" s="122"/>
      <c r="L71" s="157"/>
      <c r="N71" s="157"/>
    </row>
    <row r="72" spans="1:19" ht="26.25" customHeight="1">
      <c r="A72" s="123"/>
      <c r="B72" s="706"/>
      <c r="C72" s="707"/>
      <c r="D72" s="707"/>
      <c r="E72" s="708"/>
      <c r="F72" s="122"/>
      <c r="G72" s="137" t="s">
        <v>23</v>
      </c>
      <c r="H72" s="604"/>
      <c r="I72" s="150"/>
      <c r="J72" s="150"/>
      <c r="K72" s="122"/>
      <c r="L72" s="523"/>
      <c r="N72" s="157"/>
    </row>
    <row r="73" spans="1:19" ht="10" customHeight="1">
      <c r="A73" s="123"/>
      <c r="B73" s="37"/>
      <c r="C73" s="122" t="s">
        <v>5</v>
      </c>
      <c r="D73" s="37"/>
      <c r="E73" s="37"/>
      <c r="F73" s="122"/>
      <c r="G73" s="37"/>
      <c r="H73" s="605"/>
      <c r="I73" s="150"/>
      <c r="J73" s="150"/>
      <c r="K73" s="122"/>
      <c r="L73" s="157"/>
      <c r="N73" s="157"/>
    </row>
    <row r="74" spans="1:19" ht="26.25" customHeight="1">
      <c r="A74" s="123"/>
      <c r="B74" s="706" t="s">
        <v>5</v>
      </c>
      <c r="C74" s="707"/>
      <c r="D74" s="707"/>
      <c r="E74" s="708"/>
      <c r="F74" s="184"/>
      <c r="G74" s="185" t="s">
        <v>23</v>
      </c>
      <c r="H74" s="606"/>
      <c r="I74" s="150"/>
      <c r="J74" s="196"/>
      <c r="K74" s="541"/>
      <c r="L74" s="523"/>
      <c r="N74" s="166"/>
    </row>
    <row r="75" spans="1:19" ht="19.5" customHeight="1">
      <c r="A75" s="125"/>
      <c r="B75" s="167"/>
      <c r="C75" s="167"/>
      <c r="D75" s="167"/>
      <c r="E75" s="167"/>
      <c r="F75" s="167"/>
      <c r="G75" s="167"/>
      <c r="H75" s="187"/>
      <c r="I75" s="170"/>
      <c r="J75" s="402">
        <f>+H72+H74</f>
        <v>0</v>
      </c>
      <c r="K75" s="122"/>
      <c r="L75" s="157"/>
      <c r="N75" s="157"/>
    </row>
    <row r="76" spans="1:19" ht="19.5" customHeight="1">
      <c r="A76" s="119"/>
      <c r="B76" s="37"/>
      <c r="C76" s="37"/>
      <c r="D76" s="37"/>
      <c r="E76" s="37"/>
      <c r="F76" s="37"/>
      <c r="G76" s="37"/>
      <c r="H76" s="37"/>
      <c r="I76" s="600"/>
      <c r="J76" s="402"/>
      <c r="K76" s="122"/>
      <c r="L76" s="157"/>
      <c r="N76" s="157"/>
    </row>
    <row r="77" spans="1:19" ht="19.5" customHeight="1">
      <c r="A77" s="123"/>
      <c r="B77" s="668" t="s">
        <v>163</v>
      </c>
      <c r="C77" s="669"/>
      <c r="D77" s="669"/>
      <c r="E77" s="669"/>
      <c r="F77" s="669"/>
      <c r="G77" s="669"/>
      <c r="H77" s="670"/>
      <c r="I77" s="170"/>
      <c r="J77" s="402"/>
      <c r="K77" s="122"/>
      <c r="L77" s="157"/>
      <c r="N77" s="157"/>
    </row>
    <row r="78" spans="1:19" ht="18" customHeight="1">
      <c r="A78" s="123"/>
      <c r="B78" s="37"/>
      <c r="C78" s="37"/>
      <c r="D78" s="37"/>
      <c r="E78" s="37"/>
      <c r="F78" s="37"/>
      <c r="G78" s="37"/>
      <c r="H78" s="37"/>
      <c r="I78" s="600"/>
      <c r="J78" s="150"/>
      <c r="K78" s="122"/>
      <c r="L78" s="157"/>
      <c r="N78" s="157"/>
    </row>
    <row r="79" spans="1:19" ht="18" customHeight="1">
      <c r="A79" s="123"/>
      <c r="B79" s="584" t="s">
        <v>134</v>
      </c>
      <c r="C79" s="137"/>
      <c r="D79" s="159"/>
      <c r="E79" s="37"/>
      <c r="F79" s="99"/>
      <c r="G79" s="160"/>
      <c r="H79" s="101"/>
      <c r="I79" s="150"/>
      <c r="J79" s="150"/>
      <c r="K79" s="122"/>
      <c r="L79" s="157"/>
      <c r="M79" s="601"/>
      <c r="N79" s="599"/>
      <c r="Q79" s="110" t="s">
        <v>162</v>
      </c>
    </row>
    <row r="80" spans="1:19" ht="18" customHeight="1">
      <c r="A80" s="123"/>
      <c r="B80" s="124" t="s">
        <v>108</v>
      </c>
      <c r="C80" s="122"/>
      <c r="D80" s="585"/>
      <c r="E80" s="585"/>
      <c r="F80" s="427" t="s">
        <v>154</v>
      </c>
      <c r="G80" s="586"/>
      <c r="H80" s="400">
        <f>MAX(S80-G80,MIN(0))</f>
        <v>0</v>
      </c>
      <c r="I80" s="150"/>
      <c r="J80" s="164"/>
      <c r="K80" s="165"/>
      <c r="L80" s="157"/>
      <c r="M80" s="601"/>
      <c r="N80" s="599"/>
      <c r="O80" s="110" t="b">
        <v>0</v>
      </c>
      <c r="P80" s="570" t="b">
        <v>0</v>
      </c>
      <c r="Q80" s="569">
        <f>G25*20%</f>
        <v>4.8000000000000007</v>
      </c>
      <c r="S80" s="587" t="str">
        <f>IF(P80=TRUE,Q80,"0,00 €")</f>
        <v>0,00 €</v>
      </c>
    </row>
    <row r="81" spans="1:20" ht="18" customHeight="1">
      <c r="A81" s="123"/>
      <c r="B81" s="124" t="s">
        <v>63</v>
      </c>
      <c r="C81" s="122"/>
      <c r="D81" s="37"/>
      <c r="E81" s="37"/>
      <c r="F81" s="427" t="s">
        <v>154</v>
      </c>
      <c r="G81" s="586"/>
      <c r="H81" s="400">
        <f>MAX(S81-G81,MIN(0))</f>
        <v>0</v>
      </c>
      <c r="I81" s="150"/>
      <c r="J81" s="164"/>
      <c r="K81" s="165"/>
      <c r="L81" s="157"/>
      <c r="M81" s="601"/>
      <c r="N81" s="599"/>
      <c r="O81" s="110" t="b">
        <v>0</v>
      </c>
      <c r="P81" s="570" t="b">
        <v>0</v>
      </c>
      <c r="Q81" s="569">
        <f>G25*40%</f>
        <v>9.6000000000000014</v>
      </c>
      <c r="S81" s="587" t="str">
        <f>IF(P81=TRUE,Q81,"0,00 €")</f>
        <v>0,00 €</v>
      </c>
    </row>
    <row r="82" spans="1:20" ht="18" customHeight="1">
      <c r="A82" s="123"/>
      <c r="B82" s="183" t="s">
        <v>64</v>
      </c>
      <c r="C82" s="122"/>
      <c r="D82" s="163"/>
      <c r="E82" s="163"/>
      <c r="F82" s="427" t="s">
        <v>154</v>
      </c>
      <c r="G82" s="586"/>
      <c r="H82" s="400">
        <f>MAX(S82-G82,MIN(0))</f>
        <v>0</v>
      </c>
      <c r="I82" s="150"/>
      <c r="J82" s="402">
        <f>-T83</f>
        <v>0</v>
      </c>
      <c r="K82" s="165"/>
      <c r="L82" s="157"/>
      <c r="M82" s="601"/>
      <c r="N82" s="599"/>
      <c r="O82" s="110" t="b">
        <v>0</v>
      </c>
      <c r="P82" s="570" t="b">
        <v>0</v>
      </c>
      <c r="Q82" s="569">
        <f>G25*40%</f>
        <v>9.6000000000000014</v>
      </c>
      <c r="S82" s="587" t="str">
        <f>IF(P82=TRUE,Q82,"0,00 €")</f>
        <v>0,00 €</v>
      </c>
    </row>
    <row r="83" spans="1:20" ht="18" customHeight="1">
      <c r="A83" s="123"/>
      <c r="B83" s="183"/>
      <c r="C83" s="428"/>
      <c r="D83" s="163"/>
      <c r="E83" s="163"/>
      <c r="F83" s="99"/>
      <c r="G83" s="160"/>
      <c r="H83" s="400"/>
      <c r="I83" s="150"/>
      <c r="J83" s="164"/>
      <c r="K83" s="165"/>
      <c r="L83" s="157"/>
      <c r="M83" s="601"/>
      <c r="N83" s="599"/>
      <c r="S83" s="597">
        <f>SUM(S80:S82)</f>
        <v>0</v>
      </c>
      <c r="T83" s="569">
        <f>MIN(H80+H81+H82,MAX(G27))</f>
        <v>0</v>
      </c>
    </row>
    <row r="84" spans="1:20" ht="18" customHeight="1">
      <c r="A84" s="123"/>
      <c r="B84" s="588" t="s">
        <v>155</v>
      </c>
      <c r="C84" s="110"/>
      <c r="D84" s="110"/>
      <c r="E84" s="110"/>
      <c r="F84" s="110"/>
      <c r="G84" s="110"/>
      <c r="H84" s="599"/>
      <c r="I84" s="150"/>
      <c r="J84" s="150"/>
      <c r="K84" s="122"/>
      <c r="L84" s="157"/>
      <c r="N84" s="157"/>
    </row>
    <row r="85" spans="1:20" ht="18" customHeight="1">
      <c r="A85" s="123"/>
      <c r="B85" s="124" t="s">
        <v>103</v>
      </c>
      <c r="C85" s="427">
        <v>0.2</v>
      </c>
      <c r="D85" s="446"/>
      <c r="E85" s="37" t="s">
        <v>27</v>
      </c>
      <c r="F85" s="99" t="s">
        <v>75</v>
      </c>
      <c r="G85" s="160" t="str">
        <f>IF(D85=0,"",+G25*C85)</f>
        <v/>
      </c>
      <c r="H85" s="400">
        <f>IF(D85=0,0,+D85*G85)</f>
        <v>0</v>
      </c>
      <c r="I85" s="150"/>
      <c r="J85" s="164"/>
      <c r="K85" s="165"/>
      <c r="L85" s="157"/>
      <c r="N85" s="157"/>
      <c r="Q85" s="110" t="s">
        <v>156</v>
      </c>
      <c r="R85" s="569">
        <f>MAX(H85-H90,MIN(0))</f>
        <v>0</v>
      </c>
    </row>
    <row r="86" spans="1:20" ht="18" customHeight="1">
      <c r="A86" s="123"/>
      <c r="B86" s="124" t="s">
        <v>63</v>
      </c>
      <c r="C86" s="427">
        <v>0.4</v>
      </c>
      <c r="D86" s="446"/>
      <c r="E86" s="37" t="s">
        <v>27</v>
      </c>
      <c r="F86" s="99" t="s">
        <v>75</v>
      </c>
      <c r="G86" s="160" t="str">
        <f>IF(D86="","",+G25*C86)</f>
        <v/>
      </c>
      <c r="H86" s="400">
        <f>IF(D86=0,0,+D86*G86)</f>
        <v>0</v>
      </c>
      <c r="I86" s="150"/>
      <c r="J86" s="164"/>
      <c r="K86" s="165"/>
      <c r="L86" s="157"/>
      <c r="N86" s="157"/>
      <c r="Q86" s="110" t="s">
        <v>157</v>
      </c>
      <c r="R86" s="569">
        <f>MAX(H86-H91,MIN(0))</f>
        <v>0</v>
      </c>
    </row>
    <row r="87" spans="1:20" ht="18" customHeight="1">
      <c r="A87" s="123"/>
      <c r="B87" s="183" t="s">
        <v>64</v>
      </c>
      <c r="C87" s="428">
        <v>0.4</v>
      </c>
      <c r="D87" s="445"/>
      <c r="E87" s="163" t="s">
        <v>27</v>
      </c>
      <c r="F87" s="99" t="s">
        <v>75</v>
      </c>
      <c r="G87" s="160" t="str">
        <f>IF(D87="","",+G25*C87)</f>
        <v/>
      </c>
      <c r="H87" s="400">
        <f>IF(D87=0,0,+D87*G87)</f>
        <v>0</v>
      </c>
      <c r="I87" s="150"/>
      <c r="J87" s="164"/>
      <c r="K87" s="165"/>
      <c r="L87" s="157"/>
      <c r="N87" s="157"/>
      <c r="Q87" s="110" t="s">
        <v>158</v>
      </c>
      <c r="R87" s="569">
        <f>MAX(H87-H92,MIN(0))</f>
        <v>0</v>
      </c>
    </row>
    <row r="88" spans="1:20" ht="18" customHeight="1">
      <c r="A88" s="123"/>
      <c r="B88" s="183"/>
      <c r="C88" s="428"/>
      <c r="D88" s="163"/>
      <c r="E88" s="163"/>
      <c r="F88" s="99"/>
      <c r="G88" s="182"/>
      <c r="H88" s="400"/>
      <c r="I88" s="150"/>
      <c r="J88" s="164"/>
      <c r="K88" s="165"/>
      <c r="L88" s="157"/>
      <c r="N88" s="157"/>
      <c r="R88" s="587">
        <f>SUM(R85:R87)</f>
        <v>0</v>
      </c>
    </row>
    <row r="89" spans="1:20" ht="18" customHeight="1">
      <c r="A89" s="123"/>
      <c r="B89" s="588" t="s">
        <v>159</v>
      </c>
      <c r="C89" s="428"/>
      <c r="D89" s="163"/>
      <c r="E89" s="163"/>
      <c r="F89" s="99"/>
      <c r="G89" s="182"/>
      <c r="H89" s="400"/>
      <c r="I89" s="150"/>
      <c r="J89" s="164"/>
      <c r="K89" s="165"/>
      <c r="L89" s="157"/>
      <c r="N89" s="157"/>
    </row>
    <row r="90" spans="1:20" ht="18" customHeight="1">
      <c r="A90" s="123"/>
      <c r="B90" s="124" t="s">
        <v>108</v>
      </c>
      <c r="C90" s="428"/>
      <c r="D90" s="446"/>
      <c r="E90" s="37" t="s">
        <v>27</v>
      </c>
      <c r="F90" s="99" t="s">
        <v>75</v>
      </c>
      <c r="G90" s="586"/>
      <c r="H90" s="400">
        <f>MIN(IF(D90="",0,+D90*IF(G90&gt;=G85,4.8,G90)))</f>
        <v>0</v>
      </c>
      <c r="I90" s="150"/>
      <c r="J90" s="402"/>
      <c r="K90" s="165"/>
      <c r="L90" s="157"/>
      <c r="N90" s="157"/>
      <c r="R90" s="569">
        <f>MAX(H85-H90,"0,00 €")</f>
        <v>0</v>
      </c>
    </row>
    <row r="91" spans="1:20" ht="18" customHeight="1">
      <c r="A91" s="123"/>
      <c r="B91" s="124" t="s">
        <v>63</v>
      </c>
      <c r="C91" s="428"/>
      <c r="D91" s="446"/>
      <c r="E91" s="37" t="s">
        <v>27</v>
      </c>
      <c r="F91" s="99" t="s">
        <v>75</v>
      </c>
      <c r="G91" s="586"/>
      <c r="H91" s="400">
        <f>MIN(IF(D91="",0,+D91*IF(G91&gt;=G86,9.6,G91)))</f>
        <v>0</v>
      </c>
      <c r="I91" s="150"/>
      <c r="J91" s="402"/>
      <c r="K91" s="165"/>
      <c r="L91" s="157"/>
      <c r="N91" s="157"/>
      <c r="R91" s="569">
        <f>MAX(H86-H91,"0,00 €")</f>
        <v>0</v>
      </c>
    </row>
    <row r="92" spans="1:20" ht="18" customHeight="1">
      <c r="A92" s="123"/>
      <c r="B92" s="183" t="s">
        <v>64</v>
      </c>
      <c r="C92" s="428"/>
      <c r="D92" s="445"/>
      <c r="E92" s="163" t="s">
        <v>27</v>
      </c>
      <c r="F92" s="99" t="s">
        <v>75</v>
      </c>
      <c r="G92" s="586"/>
      <c r="H92" s="400">
        <f>MIN(IF(D92="",0,+D92*IF(G92&gt;=G87,9.6,G92)))</f>
        <v>0</v>
      </c>
      <c r="I92" s="150"/>
      <c r="J92" s="402">
        <f>-R88</f>
        <v>0</v>
      </c>
      <c r="K92" s="165"/>
      <c r="L92" s="157"/>
      <c r="N92" s="157"/>
      <c r="R92" s="569">
        <f>MAX(H87-H92,"0,00 €")</f>
        <v>0</v>
      </c>
    </row>
    <row r="93" spans="1:20" ht="18" customHeight="1">
      <c r="A93" s="123"/>
      <c r="B93" s="183"/>
      <c r="C93" s="428"/>
      <c r="D93" s="163"/>
      <c r="E93" s="163"/>
      <c r="F93" s="99"/>
      <c r="G93" s="598"/>
      <c r="H93" s="400"/>
      <c r="I93" s="150"/>
      <c r="J93" s="164"/>
      <c r="K93" s="165"/>
      <c r="L93" s="157"/>
      <c r="N93" s="157"/>
      <c r="R93" s="569"/>
    </row>
    <row r="94" spans="1:20" ht="18" customHeight="1">
      <c r="A94" s="123"/>
      <c r="B94" s="183"/>
      <c r="C94" s="428"/>
      <c r="D94" s="163"/>
      <c r="E94" s="163"/>
      <c r="F94" s="99"/>
      <c r="G94" s="598"/>
      <c r="H94" s="400"/>
      <c r="I94" s="150"/>
      <c r="J94" s="164"/>
      <c r="K94" s="165"/>
      <c r="L94" s="157"/>
      <c r="N94" s="157"/>
      <c r="R94" s="569"/>
    </row>
    <row r="95" spans="1:20" ht="18" customHeight="1">
      <c r="A95" s="123"/>
      <c r="B95" s="584" t="s">
        <v>135</v>
      </c>
      <c r="C95" s="137"/>
      <c r="D95" s="159"/>
      <c r="E95" s="37"/>
      <c r="F95" s="99"/>
      <c r="G95" s="160"/>
      <c r="H95" s="101"/>
      <c r="I95" s="150"/>
      <c r="J95" s="150"/>
      <c r="K95" s="122"/>
      <c r="L95" s="157"/>
      <c r="M95" s="601"/>
      <c r="N95" s="602"/>
    </row>
    <row r="96" spans="1:20" ht="18" customHeight="1">
      <c r="A96" s="123"/>
      <c r="B96" s="124" t="s">
        <v>108</v>
      </c>
      <c r="C96" s="122"/>
      <c r="D96" s="585"/>
      <c r="E96" s="585"/>
      <c r="F96" s="427" t="s">
        <v>154</v>
      </c>
      <c r="G96" s="586"/>
      <c r="H96" s="400">
        <f>MAX(S96-G96,MIN(0))</f>
        <v>0</v>
      </c>
      <c r="I96" s="150"/>
      <c r="J96" s="164"/>
      <c r="K96" s="165"/>
      <c r="L96" s="157"/>
      <c r="M96" s="601"/>
      <c r="N96" s="602"/>
      <c r="O96" s="110" t="b">
        <v>0</v>
      </c>
      <c r="P96" s="570" t="b">
        <v>0</v>
      </c>
      <c r="Q96" s="569">
        <f>G25*20%</f>
        <v>4.8000000000000007</v>
      </c>
      <c r="S96" s="587" t="str">
        <f>IF(P96=TRUE,Q96,"0,00 €")</f>
        <v>0,00 €</v>
      </c>
    </row>
    <row r="97" spans="1:20" ht="18" customHeight="1">
      <c r="A97" s="123"/>
      <c r="B97" s="124" t="s">
        <v>63</v>
      </c>
      <c r="C97" s="122"/>
      <c r="D97" s="37"/>
      <c r="E97" s="37"/>
      <c r="F97" s="427" t="s">
        <v>154</v>
      </c>
      <c r="G97" s="586"/>
      <c r="H97" s="400">
        <f>MAX(S97-G97,MIN(0))</f>
        <v>0</v>
      </c>
      <c r="I97" s="150"/>
      <c r="J97" s="164"/>
      <c r="K97" s="165"/>
      <c r="L97" s="157"/>
      <c r="M97" s="601"/>
      <c r="N97" s="602"/>
      <c r="O97" s="110" t="b">
        <v>0</v>
      </c>
      <c r="P97" s="570" t="b">
        <v>0</v>
      </c>
      <c r="Q97" s="569">
        <f>G25*40%</f>
        <v>9.6000000000000014</v>
      </c>
      <c r="S97" s="587" t="str">
        <f>IF(P97=TRUE,Q97,"0,00 €")</f>
        <v>0,00 €</v>
      </c>
    </row>
    <row r="98" spans="1:20" ht="18" customHeight="1">
      <c r="A98" s="123"/>
      <c r="B98" s="183" t="s">
        <v>64</v>
      </c>
      <c r="C98" s="122"/>
      <c r="D98" s="163"/>
      <c r="E98" s="163"/>
      <c r="F98" s="427" t="s">
        <v>154</v>
      </c>
      <c r="G98" s="586"/>
      <c r="H98" s="400">
        <f>MAX(S98-G98,MIN(0))</f>
        <v>0</v>
      </c>
      <c r="I98" s="150"/>
      <c r="J98" s="402">
        <f>-T100</f>
        <v>0</v>
      </c>
      <c r="K98" s="165"/>
      <c r="L98" s="157"/>
      <c r="M98" s="601"/>
      <c r="N98" s="602"/>
      <c r="O98" s="110" t="b">
        <v>0</v>
      </c>
      <c r="P98" s="570" t="b">
        <v>0</v>
      </c>
      <c r="Q98" s="569">
        <f>G25*40%</f>
        <v>9.6000000000000014</v>
      </c>
      <c r="S98" s="587" t="str">
        <f>IF(P98=TRUE,Q98,"0,00 €")</f>
        <v>0,00 €</v>
      </c>
    </row>
    <row r="99" spans="1:20" ht="18" customHeight="1">
      <c r="A99" s="123"/>
      <c r="B99" s="183"/>
      <c r="C99" s="122"/>
      <c r="D99" s="163"/>
      <c r="E99" s="163"/>
      <c r="F99" s="427"/>
      <c r="G99" s="589"/>
      <c r="H99" s="400"/>
      <c r="I99" s="150"/>
      <c r="J99" s="402"/>
      <c r="K99" s="165"/>
      <c r="L99" s="157"/>
      <c r="M99" s="601"/>
      <c r="N99" s="602"/>
      <c r="P99" s="570"/>
      <c r="Q99" s="569"/>
      <c r="S99" s="587"/>
    </row>
    <row r="100" spans="1:20" ht="18" customHeight="1">
      <c r="A100" s="123"/>
      <c r="B100" s="183"/>
      <c r="C100" s="428"/>
      <c r="D100" s="163"/>
      <c r="E100" s="163"/>
      <c r="F100" s="99"/>
      <c r="G100" s="160"/>
      <c r="H100" s="400"/>
      <c r="I100" s="150"/>
      <c r="J100" s="402"/>
      <c r="K100" s="165"/>
      <c r="L100" s="157"/>
      <c r="M100" s="601"/>
      <c r="N100" s="602"/>
      <c r="S100" s="597">
        <f>SUM(S96:S98)</f>
        <v>0</v>
      </c>
      <c r="T100" s="569">
        <f>MIN(H96+H97+H98,MAX(G27))</f>
        <v>0</v>
      </c>
    </row>
    <row r="101" spans="1:20" ht="26.25" customHeight="1">
      <c r="A101" s="123"/>
      <c r="B101" s="702" t="s">
        <v>167</v>
      </c>
      <c r="C101" s="669"/>
      <c r="D101" s="669"/>
      <c r="E101" s="669"/>
      <c r="F101" s="669"/>
      <c r="G101" s="669"/>
      <c r="H101" s="670"/>
      <c r="I101" s="170"/>
      <c r="J101" s="150"/>
      <c r="K101" s="122"/>
      <c r="L101" s="157"/>
      <c r="N101" s="157"/>
    </row>
    <row r="102" spans="1:20" ht="5.15" customHeight="1">
      <c r="A102" s="123"/>
      <c r="B102" s="189"/>
      <c r="C102" s="137"/>
      <c r="D102" s="159"/>
      <c r="E102" s="37"/>
      <c r="F102" s="99"/>
      <c r="G102" s="160"/>
      <c r="H102" s="101"/>
      <c r="I102" s="170"/>
      <c r="J102" s="150"/>
      <c r="K102" s="122"/>
      <c r="L102" s="157"/>
      <c r="N102" s="157"/>
    </row>
    <row r="103" spans="1:20" ht="18" customHeight="1">
      <c r="A103" s="123"/>
      <c r="B103" s="124" t="s">
        <v>169</v>
      </c>
      <c r="C103" s="427"/>
      <c r="D103" s="37">
        <f>IF(D44&gt;0,+D44,0)</f>
        <v>0</v>
      </c>
      <c r="E103" s="37" t="s">
        <v>27</v>
      </c>
      <c r="F103" s="99" t="s">
        <v>75</v>
      </c>
      <c r="G103" s="100">
        <f>+G44</f>
        <v>0</v>
      </c>
      <c r="H103" s="400">
        <f>+D103*G103</f>
        <v>0</v>
      </c>
      <c r="I103" s="170"/>
      <c r="J103" s="150"/>
      <c r="K103" s="122"/>
      <c r="L103" s="157"/>
      <c r="N103" s="157"/>
    </row>
    <row r="104" spans="1:20" ht="18" customHeight="1">
      <c r="A104" s="123"/>
      <c r="B104" s="124" t="s">
        <v>63</v>
      </c>
      <c r="C104" s="427"/>
      <c r="D104" s="446"/>
      <c r="E104" s="37" t="s">
        <v>27</v>
      </c>
      <c r="F104" s="99" t="s">
        <v>75</v>
      </c>
      <c r="G104" s="446"/>
      <c r="H104" s="400">
        <f>+D104*G104</f>
        <v>0</v>
      </c>
      <c r="I104" s="170"/>
      <c r="J104" s="150"/>
      <c r="K104" s="122"/>
      <c r="L104" s="157"/>
      <c r="N104" s="157"/>
    </row>
    <row r="105" spans="1:20" ht="26.25" customHeight="1">
      <c r="A105" s="123"/>
      <c r="B105" s="183" t="s">
        <v>64</v>
      </c>
      <c r="C105" s="428"/>
      <c r="D105" s="445"/>
      <c r="E105" s="163" t="s">
        <v>27</v>
      </c>
      <c r="F105" s="162" t="s">
        <v>75</v>
      </c>
      <c r="G105" s="445"/>
      <c r="H105" s="400">
        <f>+D105*G105</f>
        <v>0</v>
      </c>
      <c r="I105" s="170"/>
      <c r="J105" s="402">
        <f>-SUM(H103+H104+H105)</f>
        <v>0</v>
      </c>
      <c r="K105" s="122"/>
      <c r="L105" s="157"/>
      <c r="N105" s="157"/>
    </row>
    <row r="106" spans="1:20" ht="10" customHeight="1">
      <c r="A106" s="125"/>
      <c r="B106" s="167"/>
      <c r="C106" s="167"/>
      <c r="D106" s="167"/>
      <c r="E106" s="167"/>
      <c r="F106" s="167"/>
      <c r="G106" s="167"/>
      <c r="H106" s="187"/>
      <c r="I106" s="170"/>
      <c r="J106" s="150"/>
      <c r="K106" s="122"/>
      <c r="L106" s="157"/>
      <c r="N106" s="157"/>
    </row>
    <row r="107" spans="1:20" ht="17.5">
      <c r="B107" s="37"/>
      <c r="C107" s="171"/>
      <c r="D107" s="171"/>
      <c r="E107" s="171"/>
      <c r="F107" s="171"/>
      <c r="G107" s="171"/>
      <c r="H107" s="161"/>
      <c r="I107" s="170"/>
      <c r="J107" s="150"/>
      <c r="K107" s="122"/>
      <c r="L107" s="157"/>
      <c r="N107" s="157"/>
    </row>
    <row r="108" spans="1:20" ht="18" thickBot="1">
      <c r="A108" s="192"/>
      <c r="B108" s="193"/>
      <c r="C108" s="193"/>
      <c r="D108" s="193"/>
      <c r="E108" s="193"/>
      <c r="F108" s="193"/>
      <c r="G108" s="193"/>
      <c r="H108" s="193"/>
      <c r="I108" s="194"/>
      <c r="J108" s="150"/>
      <c r="K108" s="122"/>
      <c r="L108" s="157"/>
      <c r="N108" s="157"/>
    </row>
    <row r="109" spans="1:20" ht="17.5">
      <c r="A109" s="195"/>
      <c r="B109" s="37"/>
      <c r="C109" s="37"/>
      <c r="D109" s="37"/>
      <c r="E109" s="37"/>
      <c r="F109" s="37"/>
      <c r="G109" s="37"/>
      <c r="H109" s="37"/>
      <c r="I109" s="37"/>
      <c r="J109" s="150"/>
      <c r="K109" s="122"/>
      <c r="L109" s="157"/>
      <c r="N109" s="157"/>
    </row>
    <row r="110" spans="1:20" ht="24.5">
      <c r="A110" s="196"/>
      <c r="B110" s="186" t="s">
        <v>79</v>
      </c>
      <c r="C110" s="37"/>
      <c r="D110" s="37"/>
      <c r="E110" s="37"/>
      <c r="F110" s="37"/>
      <c r="G110" s="37"/>
      <c r="H110" s="403" t="s">
        <v>83</v>
      </c>
      <c r="I110" s="37"/>
      <c r="J110" s="402">
        <f>MAX(R110,MIN(0))</f>
        <v>0</v>
      </c>
      <c r="K110" s="524"/>
      <c r="L110" s="525">
        <f>SUM(L23:L107)</f>
        <v>0</v>
      </c>
      <c r="N110" s="197"/>
      <c r="R110" s="110">
        <f>SUM(J22:J109)</f>
        <v>0</v>
      </c>
    </row>
    <row r="111" spans="1:20" ht="24.5">
      <c r="A111" s="196"/>
      <c r="B111" s="37"/>
      <c r="C111" s="37"/>
      <c r="D111" s="37"/>
      <c r="E111" s="37"/>
      <c r="F111" s="37"/>
      <c r="G111" s="37"/>
      <c r="H111" s="403"/>
      <c r="I111" s="37"/>
      <c r="J111" s="402"/>
      <c r="K111" s="630"/>
      <c r="L111" s="525"/>
      <c r="N111" s="197"/>
    </row>
    <row r="112" spans="1:20" ht="24.5">
      <c r="A112" s="196"/>
      <c r="B112" s="186" t="s">
        <v>185</v>
      </c>
      <c r="C112" s="37"/>
      <c r="D112" s="37"/>
      <c r="E112" s="37"/>
      <c r="F112" s="37"/>
      <c r="G112" s="37"/>
      <c r="H112" s="403"/>
      <c r="I112" s="37"/>
      <c r="J112" s="631"/>
      <c r="K112" s="632"/>
      <c r="L112" s="525"/>
      <c r="N112" s="197"/>
    </row>
    <row r="113" spans="1:14" ht="24.5">
      <c r="A113" s="196"/>
      <c r="B113" s="37"/>
      <c r="C113" s="37"/>
      <c r="D113" s="37"/>
      <c r="E113" s="37"/>
      <c r="F113" s="37"/>
      <c r="G113" s="37"/>
      <c r="H113" s="403"/>
      <c r="I113" s="37"/>
      <c r="J113" s="402"/>
      <c r="K113" s="630"/>
      <c r="L113" s="525"/>
      <c r="N113" s="197"/>
    </row>
    <row r="114" spans="1:14" ht="24.5">
      <c r="A114" s="196"/>
      <c r="B114" s="186" t="s">
        <v>190</v>
      </c>
      <c r="C114" s="37"/>
      <c r="D114" s="37"/>
      <c r="E114" s="37"/>
      <c r="F114" s="37"/>
      <c r="G114" s="37"/>
      <c r="H114" s="403" t="s">
        <v>83</v>
      </c>
      <c r="I114" s="37"/>
      <c r="J114" s="402">
        <f>J110-J112</f>
        <v>0</v>
      </c>
      <c r="K114" s="630"/>
      <c r="L114" s="525"/>
      <c r="N114" s="197"/>
    </row>
    <row r="115" spans="1:14" ht="18" thickBot="1">
      <c r="A115" s="198"/>
      <c r="B115" s="193"/>
      <c r="C115" s="193"/>
      <c r="D115" s="193"/>
      <c r="E115" s="193"/>
      <c r="F115" s="193"/>
      <c r="G115" s="193"/>
      <c r="H115" s="193"/>
      <c r="I115" s="193"/>
      <c r="J115" s="199"/>
      <c r="K115" s="122"/>
      <c r="L115" s="200"/>
      <c r="N115" s="200"/>
    </row>
    <row r="116" spans="1:14" ht="15">
      <c r="B116" s="122"/>
      <c r="C116" s="110"/>
      <c r="D116" s="110"/>
      <c r="E116" s="110"/>
      <c r="F116" s="110"/>
      <c r="G116" s="110"/>
      <c r="H116" s="122"/>
    </row>
    <row r="117" spans="1:14" ht="20">
      <c r="B117" s="201"/>
      <c r="C117" s="202"/>
      <c r="D117" s="110"/>
      <c r="E117" s="110"/>
      <c r="F117" s="110"/>
      <c r="G117" s="110"/>
      <c r="H117" s="122"/>
      <c r="L117" s="572"/>
    </row>
    <row r="118" spans="1:14" ht="20">
      <c r="B118" s="203"/>
      <c r="C118" s="202"/>
      <c r="D118" s="110"/>
      <c r="E118" s="110"/>
      <c r="F118" s="110"/>
      <c r="G118" s="110"/>
      <c r="H118" s="122"/>
    </row>
    <row r="119" spans="1:14" ht="5.15" customHeight="1">
      <c r="B119" s="203"/>
      <c r="C119" s="202"/>
      <c r="D119" s="110"/>
      <c r="E119" s="110"/>
      <c r="F119" s="110"/>
      <c r="G119" s="110"/>
      <c r="H119" s="122"/>
    </row>
    <row r="120" spans="1:14" ht="20">
      <c r="B120" s="203"/>
      <c r="C120" s="202"/>
      <c r="D120" s="110"/>
      <c r="E120" s="110"/>
      <c r="F120" s="110"/>
      <c r="G120" s="110"/>
      <c r="H120" s="122"/>
    </row>
    <row r="121" spans="1:14" ht="5.15" customHeight="1">
      <c r="B121" s="203"/>
      <c r="C121" s="202"/>
      <c r="D121" s="110"/>
      <c r="E121" s="110"/>
      <c r="F121" s="110"/>
      <c r="G121" s="110"/>
      <c r="H121" s="122"/>
    </row>
    <row r="122" spans="1:14" ht="15">
      <c r="B122" s="122"/>
      <c r="C122" s="110"/>
      <c r="D122" s="110"/>
      <c r="E122" s="110"/>
      <c r="F122" s="110"/>
      <c r="G122" s="110"/>
      <c r="H122" s="122"/>
    </row>
    <row r="123" spans="1:14" ht="15">
      <c r="B123" s="122"/>
      <c r="C123" s="204"/>
      <c r="D123" s="110"/>
      <c r="E123" s="110"/>
      <c r="F123" s="110"/>
      <c r="G123" s="110"/>
      <c r="H123" s="122"/>
    </row>
    <row r="124" spans="1:14" ht="20" hidden="1">
      <c r="B124" s="205"/>
      <c r="C124" s="206"/>
      <c r="H124" s="207"/>
    </row>
    <row r="125" spans="1:14" ht="15" hidden="1"/>
    <row r="126" spans="1:14" ht="15" hidden="1"/>
    <row r="127" spans="1:14" ht="15" hidden="1"/>
    <row r="128" spans="1:14"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sheetData>
  <sheetProtection password="DBC9" sheet="1" objects="1" scenarios="1" selectLockedCells="1"/>
  <mergeCells count="15">
    <mergeCell ref="B101:H101"/>
    <mergeCell ref="C4:J4"/>
    <mergeCell ref="C7:D7"/>
    <mergeCell ref="C10:D10"/>
    <mergeCell ref="C12:D12"/>
    <mergeCell ref="C66:E66"/>
    <mergeCell ref="B77:H77"/>
    <mergeCell ref="B74:E74"/>
    <mergeCell ref="B72:E72"/>
    <mergeCell ref="B33:F33"/>
    <mergeCell ref="B41:F41"/>
    <mergeCell ref="L12:N12"/>
    <mergeCell ref="C15:J15"/>
    <mergeCell ref="C16:J16"/>
    <mergeCell ref="C20:F20"/>
  </mergeCells>
  <phoneticPr fontId="0" type="noConversion"/>
  <dataValidations count="3">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2:D12">
      <formula1>42736</formula1>
      <formula2>43132</formula2>
    </dataValidation>
    <dataValidation type="time" allowBlank="1" showInputMessage="1" showErrorMessage="1" errorTitle="Hinweis zur Eingabe" error="Bitte geben Sie die Uhrzeit mit Doppelpunkt ein; z.B. 15:00." sqref="F10 F12">
      <formula1>0</formula1>
      <formula2>0.999305555555556</formula2>
    </dataValidation>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C10:D10">
      <formula1>42736</formula1>
      <formula2>43132</formula2>
    </dataValidation>
  </dataValidations>
  <printOptions horizontalCentered="1" verticalCentered="1"/>
  <pageMargins left="0.78740157480314965" right="0.19685039370078741" top="0.19685039370078741" bottom="0.39370078740157483" header="0" footer="0"/>
  <pageSetup paperSize="9" scale="40" orientation="portrait" blackAndWhite="1" verticalDpi="300" r:id="rId1"/>
  <headerFooter alignWithMargins="0"/>
  <rowBreaks count="1" manualBreakCount="1">
    <brk id="28"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0" r:id="rId4" name="Check Box 4">
              <controlPr locked="0" defaultSize="0" autoFill="0" autoLine="0" autoPict="0">
                <anchor moveWithCells="1">
                  <from>
                    <xdr:col>1</xdr:col>
                    <xdr:colOff>1905000</xdr:colOff>
                    <xdr:row>79</xdr:row>
                    <xdr:rowOff>0</xdr:rowOff>
                  </from>
                  <to>
                    <xdr:col>1</xdr:col>
                    <xdr:colOff>2209800</xdr:colOff>
                    <xdr:row>80</xdr:row>
                    <xdr:rowOff>0</xdr:rowOff>
                  </to>
                </anchor>
              </controlPr>
            </control>
          </mc:Choice>
        </mc:AlternateContent>
        <mc:AlternateContent xmlns:mc="http://schemas.openxmlformats.org/markup-compatibility/2006">
          <mc:Choice Requires="x14">
            <control shapeId="24581" r:id="rId5" name="Check Box 5">
              <controlPr locked="0" defaultSize="0" autoFill="0" autoLine="0" autoPict="0">
                <anchor moveWithCells="1">
                  <from>
                    <xdr:col>1</xdr:col>
                    <xdr:colOff>1905000</xdr:colOff>
                    <xdr:row>80</xdr:row>
                    <xdr:rowOff>0</xdr:rowOff>
                  </from>
                  <to>
                    <xdr:col>1</xdr:col>
                    <xdr:colOff>2209800</xdr:colOff>
                    <xdr:row>80</xdr:row>
                    <xdr:rowOff>222250</xdr:rowOff>
                  </to>
                </anchor>
              </controlPr>
            </control>
          </mc:Choice>
        </mc:AlternateContent>
        <mc:AlternateContent xmlns:mc="http://schemas.openxmlformats.org/markup-compatibility/2006">
          <mc:Choice Requires="x14">
            <control shapeId="24582" r:id="rId6" name="Check Box 6">
              <controlPr locked="0" defaultSize="0" autoFill="0" autoLine="0" autoPict="0">
                <anchor moveWithCells="1">
                  <from>
                    <xdr:col>1</xdr:col>
                    <xdr:colOff>1905000</xdr:colOff>
                    <xdr:row>81</xdr:row>
                    <xdr:rowOff>0</xdr:rowOff>
                  </from>
                  <to>
                    <xdr:col>1</xdr:col>
                    <xdr:colOff>2209800</xdr:colOff>
                    <xdr:row>82</xdr:row>
                    <xdr:rowOff>0</xdr:rowOff>
                  </to>
                </anchor>
              </controlPr>
            </control>
          </mc:Choice>
        </mc:AlternateContent>
        <mc:AlternateContent xmlns:mc="http://schemas.openxmlformats.org/markup-compatibility/2006">
          <mc:Choice Requires="x14">
            <control shapeId="24583" r:id="rId7" name="Check Box 7">
              <controlPr locked="0" defaultSize="0" autoFill="0" autoLine="0" autoPict="0">
                <anchor moveWithCells="1">
                  <from>
                    <xdr:col>1</xdr:col>
                    <xdr:colOff>1905000</xdr:colOff>
                    <xdr:row>95</xdr:row>
                    <xdr:rowOff>0</xdr:rowOff>
                  </from>
                  <to>
                    <xdr:col>1</xdr:col>
                    <xdr:colOff>2209800</xdr:colOff>
                    <xdr:row>96</xdr:row>
                    <xdr:rowOff>0</xdr:rowOff>
                  </to>
                </anchor>
              </controlPr>
            </control>
          </mc:Choice>
        </mc:AlternateContent>
        <mc:AlternateContent xmlns:mc="http://schemas.openxmlformats.org/markup-compatibility/2006">
          <mc:Choice Requires="x14">
            <control shapeId="24584" r:id="rId8" name="Check Box 8">
              <controlPr locked="0" defaultSize="0" autoFill="0" autoLine="0" autoPict="0">
                <anchor moveWithCells="1">
                  <from>
                    <xdr:col>1</xdr:col>
                    <xdr:colOff>1905000</xdr:colOff>
                    <xdr:row>96</xdr:row>
                    <xdr:rowOff>0</xdr:rowOff>
                  </from>
                  <to>
                    <xdr:col>1</xdr:col>
                    <xdr:colOff>2209800</xdr:colOff>
                    <xdr:row>96</xdr:row>
                    <xdr:rowOff>222250</xdr:rowOff>
                  </to>
                </anchor>
              </controlPr>
            </control>
          </mc:Choice>
        </mc:AlternateContent>
        <mc:AlternateContent xmlns:mc="http://schemas.openxmlformats.org/markup-compatibility/2006">
          <mc:Choice Requires="x14">
            <control shapeId="24585" r:id="rId9" name="Check Box 9">
              <controlPr locked="0" defaultSize="0" autoFill="0" autoLine="0" autoPict="0">
                <anchor moveWithCells="1">
                  <from>
                    <xdr:col>1</xdr:col>
                    <xdr:colOff>1905000</xdr:colOff>
                    <xdr:row>97</xdr:row>
                    <xdr:rowOff>0</xdr:rowOff>
                  </from>
                  <to>
                    <xdr:col>1</xdr:col>
                    <xdr:colOff>2209800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U99"/>
  <sheetViews>
    <sheetView showGridLines="0" zoomScaleNormal="100" workbookViewId="0">
      <selection activeCell="E4" sqref="E4:S4"/>
    </sheetView>
  </sheetViews>
  <sheetFormatPr baseColWidth="10" defaultColWidth="0" defaultRowHeight="15" zeroHeight="1"/>
  <cols>
    <col min="1" max="1" width="5.81640625" style="208" customWidth="1"/>
    <col min="2" max="3" width="0.7265625" style="208" customWidth="1"/>
    <col min="4" max="4" width="37.7265625" style="208" customWidth="1"/>
    <col min="5" max="6" width="0.7265625" style="208" customWidth="1"/>
    <col min="7" max="7" width="13.7265625" style="208" customWidth="1"/>
    <col min="8" max="9" width="0.7265625" style="208" customWidth="1"/>
    <col min="10" max="10" width="10.7265625" style="208" customWidth="1"/>
    <col min="11" max="12" width="0.7265625" style="208" customWidth="1"/>
    <col min="13" max="13" width="10.7265625" style="208" customWidth="1"/>
    <col min="14" max="15" width="0.7265625" style="208" customWidth="1"/>
    <col min="16" max="16" width="13.26953125" style="208" customWidth="1"/>
    <col min="17" max="18" width="0.7265625" style="208" customWidth="1"/>
    <col min="19" max="19" width="16.7265625" style="208" customWidth="1"/>
    <col min="20" max="21" width="0.7265625" style="208" customWidth="1"/>
    <col min="22" max="22" width="13.26953125" style="208" customWidth="1"/>
    <col min="23" max="23" width="0.81640625" style="208" customWidth="1"/>
    <col min="24" max="16384" width="13.26953125" style="208" hidden="1"/>
  </cols>
  <sheetData>
    <row r="1" spans="1:23" ht="32.25" customHeight="1">
      <c r="A1" s="713"/>
      <c r="B1" s="713"/>
      <c r="C1" s="713"/>
      <c r="D1" s="713"/>
      <c r="E1" s="713"/>
      <c r="F1" s="713"/>
      <c r="G1" s="713"/>
      <c r="H1" s="713"/>
      <c r="I1" s="713"/>
      <c r="J1" s="713"/>
      <c r="K1" s="713"/>
      <c r="L1" s="713"/>
      <c r="M1" s="713"/>
      <c r="N1" s="713"/>
      <c r="O1" s="713"/>
      <c r="P1" s="713"/>
      <c r="Q1" s="713"/>
      <c r="R1" s="713"/>
      <c r="S1" s="713"/>
      <c r="T1" s="713"/>
      <c r="U1" s="713"/>
      <c r="V1" s="713"/>
      <c r="W1" s="41"/>
    </row>
    <row r="2" spans="1:23" s="211" customFormat="1" ht="22.5" customHeight="1">
      <c r="A2" s="720" t="s">
        <v>107</v>
      </c>
      <c r="B2" s="720"/>
      <c r="C2" s="720"/>
      <c r="D2" s="720"/>
      <c r="E2" s="720"/>
      <c r="F2" s="720"/>
      <c r="G2" s="720"/>
      <c r="H2" s="720"/>
      <c r="I2" s="720"/>
      <c r="J2" s="720"/>
      <c r="K2" s="720"/>
      <c r="L2" s="720"/>
      <c r="M2" s="720"/>
      <c r="N2" s="720"/>
      <c r="O2" s="720"/>
      <c r="P2" s="720"/>
      <c r="Q2" s="720"/>
      <c r="R2" s="720"/>
      <c r="S2" s="720"/>
      <c r="T2" s="720"/>
      <c r="U2" s="720"/>
      <c r="V2" s="720"/>
      <c r="W2" s="210"/>
    </row>
    <row r="3" spans="1:23" ht="15.75" customHeight="1">
      <c r="A3" s="43"/>
      <c r="B3" s="43"/>
      <c r="C3" s="43"/>
      <c r="D3" s="43"/>
      <c r="E3" s="43"/>
      <c r="F3" s="43"/>
      <c r="G3" s="43"/>
      <c r="H3" s="43"/>
      <c r="I3" s="43"/>
      <c r="J3" s="43"/>
      <c r="K3" s="43"/>
      <c r="L3" s="43"/>
      <c r="M3" s="43"/>
      <c r="N3" s="43"/>
      <c r="O3" s="43"/>
      <c r="P3" s="43"/>
      <c r="Q3" s="43"/>
      <c r="R3" s="43"/>
      <c r="S3" s="43"/>
      <c r="T3" s="43"/>
      <c r="U3" s="43"/>
      <c r="V3" s="43"/>
      <c r="W3" s="41"/>
    </row>
    <row r="4" spans="1:23" ht="20">
      <c r="A4" s="41"/>
      <c r="B4" s="41"/>
      <c r="C4" s="57"/>
      <c r="D4" s="212" t="s">
        <v>28</v>
      </c>
      <c r="E4" s="721"/>
      <c r="F4" s="722"/>
      <c r="G4" s="722"/>
      <c r="H4" s="722"/>
      <c r="I4" s="722"/>
      <c r="J4" s="722"/>
      <c r="K4" s="722"/>
      <c r="L4" s="722"/>
      <c r="M4" s="722"/>
      <c r="N4" s="722"/>
      <c r="O4" s="722"/>
      <c r="P4" s="722"/>
      <c r="Q4" s="722"/>
      <c r="R4" s="722"/>
      <c r="S4" s="723"/>
      <c r="T4" s="44"/>
      <c r="U4" s="44"/>
      <c r="V4" s="44"/>
      <c r="W4" s="41"/>
    </row>
    <row r="5" spans="1:23" ht="15.75" customHeight="1">
      <c r="A5" s="51"/>
      <c r="B5" s="51"/>
      <c r="C5" s="51"/>
      <c r="D5" s="51"/>
      <c r="E5" s="51"/>
      <c r="F5" s="51"/>
      <c r="G5" s="51"/>
      <c r="H5" s="51"/>
      <c r="I5" s="51"/>
      <c r="J5" s="51"/>
      <c r="K5" s="51"/>
      <c r="L5" s="51"/>
      <c r="M5" s="51"/>
      <c r="N5" s="51"/>
      <c r="O5" s="51"/>
      <c r="P5" s="51"/>
      <c r="Q5" s="51"/>
      <c r="R5" s="51"/>
      <c r="S5" s="51"/>
      <c r="T5" s="51"/>
      <c r="U5" s="51"/>
      <c r="V5" s="51"/>
      <c r="W5" s="41"/>
    </row>
    <row r="6" spans="1:23" ht="5.15" customHeight="1">
      <c r="A6" s="396"/>
      <c r="B6" s="41"/>
      <c r="C6" s="41"/>
      <c r="D6" s="41"/>
      <c r="E6" s="41"/>
      <c r="F6" s="41"/>
      <c r="G6" s="41"/>
      <c r="H6" s="41"/>
      <c r="I6" s="41"/>
      <c r="J6" s="41"/>
      <c r="K6" s="41"/>
      <c r="L6" s="41"/>
      <c r="M6" s="41"/>
      <c r="N6" s="41"/>
      <c r="O6" s="41"/>
      <c r="P6" s="41"/>
      <c r="Q6" s="41"/>
      <c r="R6" s="41"/>
      <c r="S6" s="41"/>
      <c r="T6" s="41"/>
      <c r="U6" s="41"/>
      <c r="V6" s="397"/>
      <c r="W6" s="41"/>
    </row>
    <row r="7" spans="1:23" ht="15.75" customHeight="1">
      <c r="A7" s="718" t="s">
        <v>29</v>
      </c>
      <c r="B7" s="213"/>
      <c r="C7" s="68"/>
      <c r="D7" s="68"/>
      <c r="E7" s="213"/>
      <c r="F7" s="68"/>
      <c r="G7" s="714" t="s">
        <v>30</v>
      </c>
      <c r="H7" s="213"/>
      <c r="I7" s="68"/>
      <c r="J7" s="712" t="s">
        <v>31</v>
      </c>
      <c r="K7" s="712"/>
      <c r="L7" s="712"/>
      <c r="M7" s="712"/>
      <c r="N7" s="214"/>
      <c r="O7" s="214"/>
      <c r="P7" s="714" t="s">
        <v>32</v>
      </c>
      <c r="Q7" s="114"/>
      <c r="R7" s="112"/>
      <c r="S7" s="714" t="s">
        <v>33</v>
      </c>
      <c r="T7" s="114"/>
      <c r="U7" s="112"/>
      <c r="V7" s="716" t="s">
        <v>66</v>
      </c>
      <c r="W7" s="41"/>
    </row>
    <row r="8" spans="1:23" ht="15.75" customHeight="1">
      <c r="A8" s="719"/>
      <c r="B8" s="215"/>
      <c r="C8" s="216"/>
      <c r="D8" s="216" t="s">
        <v>34</v>
      </c>
      <c r="E8" s="215"/>
      <c r="F8" s="216"/>
      <c r="G8" s="715"/>
      <c r="H8" s="215"/>
      <c r="I8" s="216"/>
      <c r="J8" s="216" t="s">
        <v>4</v>
      </c>
      <c r="K8" s="215"/>
      <c r="L8" s="216"/>
      <c r="M8" s="216" t="s">
        <v>6</v>
      </c>
      <c r="N8" s="215"/>
      <c r="O8" s="216"/>
      <c r="P8" s="715"/>
      <c r="Q8" s="115"/>
      <c r="R8" s="113"/>
      <c r="S8" s="715"/>
      <c r="T8" s="115"/>
      <c r="U8" s="113"/>
      <c r="V8" s="717"/>
      <c r="W8" s="41"/>
    </row>
    <row r="9" spans="1:23">
      <c r="A9" s="719"/>
      <c r="B9" s="215"/>
      <c r="C9" s="216"/>
      <c r="D9" s="216"/>
      <c r="E9" s="215"/>
      <c r="F9" s="216"/>
      <c r="G9" s="715"/>
      <c r="H9" s="215"/>
      <c r="I9" s="216"/>
      <c r="J9" s="216"/>
      <c r="K9" s="215"/>
      <c r="L9" s="216"/>
      <c r="M9" s="216"/>
      <c r="N9" s="215"/>
      <c r="O9" s="216"/>
      <c r="P9" s="715"/>
      <c r="Q9" s="115"/>
      <c r="R9" s="113"/>
      <c r="S9" s="715"/>
      <c r="T9" s="115"/>
      <c r="U9" s="113"/>
      <c r="V9" s="717"/>
      <c r="W9" s="41"/>
    </row>
    <row r="10" spans="1:23" ht="5.15" customHeight="1">
      <c r="A10" s="65"/>
      <c r="B10" s="55"/>
      <c r="C10" s="52"/>
      <c r="D10" s="52"/>
      <c r="E10" s="55"/>
      <c r="F10" s="52"/>
      <c r="G10" s="52"/>
      <c r="H10" s="55"/>
      <c r="I10" s="52"/>
      <c r="J10" s="52"/>
      <c r="K10" s="55"/>
      <c r="L10" s="52"/>
      <c r="M10" s="52"/>
      <c r="N10" s="55"/>
      <c r="O10" s="52"/>
      <c r="P10" s="52"/>
      <c r="Q10" s="55"/>
      <c r="R10" s="52"/>
      <c r="S10" s="52"/>
      <c r="T10" s="55"/>
      <c r="U10" s="52"/>
      <c r="V10" s="55"/>
      <c r="W10" s="41"/>
    </row>
    <row r="11" spans="1:23">
      <c r="A11" s="394"/>
      <c r="B11" s="57"/>
      <c r="C11" s="41"/>
      <c r="D11" s="41"/>
      <c r="E11" s="57"/>
      <c r="F11" s="41"/>
      <c r="G11" s="41"/>
      <c r="H11" s="57"/>
      <c r="I11" s="41"/>
      <c r="J11" s="41"/>
      <c r="K11" s="57"/>
      <c r="L11" s="41"/>
      <c r="M11" s="41"/>
      <c r="N11" s="57"/>
      <c r="O11" s="41"/>
      <c r="P11" s="41"/>
      <c r="Q11" s="57"/>
      <c r="R11" s="41"/>
      <c r="S11" s="41"/>
      <c r="T11" s="57"/>
      <c r="U11" s="41"/>
      <c r="V11" s="391"/>
      <c r="W11" s="41"/>
    </row>
    <row r="12" spans="1:23" ht="24.5">
      <c r="A12" s="67">
        <v>1</v>
      </c>
      <c r="B12" s="58"/>
      <c r="C12" s="59"/>
      <c r="D12" s="38"/>
      <c r="E12" s="217"/>
      <c r="F12" s="70"/>
      <c r="G12" s="379"/>
      <c r="H12" s="57"/>
      <c r="I12" s="41"/>
      <c r="J12" s="39"/>
      <c r="K12" s="218"/>
      <c r="L12" s="219"/>
      <c r="M12" s="39"/>
      <c r="N12" s="57"/>
      <c r="O12" s="41"/>
      <c r="P12" s="39"/>
      <c r="Q12" s="57"/>
      <c r="R12" s="41"/>
      <c r="S12" s="40"/>
      <c r="T12" s="220"/>
      <c r="U12" s="221"/>
      <c r="V12" s="392"/>
      <c r="W12" s="41"/>
    </row>
    <row r="13" spans="1:23" ht="24.5">
      <c r="A13" s="67">
        <f t="shared" ref="A13:A42" si="0">+A12+1</f>
        <v>2</v>
      </c>
      <c r="B13" s="58"/>
      <c r="C13" s="59"/>
      <c r="D13" s="38"/>
      <c r="E13" s="217"/>
      <c r="F13" s="70"/>
      <c r="G13" s="379"/>
      <c r="H13" s="57"/>
      <c r="I13" s="41"/>
      <c r="J13" s="39"/>
      <c r="K13" s="218"/>
      <c r="L13" s="219"/>
      <c r="M13" s="39"/>
      <c r="N13" s="57"/>
      <c r="O13" s="41"/>
      <c r="P13" s="39"/>
      <c r="Q13" s="57"/>
      <c r="R13" s="41"/>
      <c r="S13" s="40"/>
      <c r="T13" s="220"/>
      <c r="U13" s="221"/>
      <c r="V13" s="392"/>
      <c r="W13" s="41"/>
    </row>
    <row r="14" spans="1:23" ht="24.5">
      <c r="A14" s="67">
        <f t="shared" si="0"/>
        <v>3</v>
      </c>
      <c r="B14" s="58"/>
      <c r="C14" s="59"/>
      <c r="D14" s="38"/>
      <c r="E14" s="217"/>
      <c r="F14" s="70"/>
      <c r="G14" s="379"/>
      <c r="H14" s="57"/>
      <c r="I14" s="41"/>
      <c r="J14" s="39"/>
      <c r="K14" s="218"/>
      <c r="L14" s="219"/>
      <c r="M14" s="39"/>
      <c r="N14" s="57"/>
      <c r="O14" s="41"/>
      <c r="P14" s="39"/>
      <c r="Q14" s="57"/>
      <c r="R14" s="41"/>
      <c r="S14" s="40"/>
      <c r="T14" s="220"/>
      <c r="U14" s="221"/>
      <c r="V14" s="392"/>
      <c r="W14" s="41"/>
    </row>
    <row r="15" spans="1:23" ht="24.5">
      <c r="A15" s="67">
        <f t="shared" si="0"/>
        <v>4</v>
      </c>
      <c r="B15" s="58"/>
      <c r="C15" s="59"/>
      <c r="D15" s="38"/>
      <c r="E15" s="217"/>
      <c r="F15" s="70"/>
      <c r="G15" s="379"/>
      <c r="H15" s="57"/>
      <c r="I15" s="41"/>
      <c r="J15" s="39"/>
      <c r="K15" s="218"/>
      <c r="L15" s="219"/>
      <c r="M15" s="39"/>
      <c r="N15" s="57"/>
      <c r="O15" s="41"/>
      <c r="P15" s="39"/>
      <c r="Q15" s="57"/>
      <c r="R15" s="41"/>
      <c r="S15" s="40"/>
      <c r="T15" s="220"/>
      <c r="U15" s="221"/>
      <c r="V15" s="392"/>
      <c r="W15" s="41"/>
    </row>
    <row r="16" spans="1:23" ht="24.5">
      <c r="A16" s="67">
        <f t="shared" si="0"/>
        <v>5</v>
      </c>
      <c r="B16" s="58"/>
      <c r="C16" s="59"/>
      <c r="D16" s="38"/>
      <c r="E16" s="217"/>
      <c r="F16" s="70"/>
      <c r="G16" s="379"/>
      <c r="H16" s="57"/>
      <c r="I16" s="41"/>
      <c r="J16" s="39"/>
      <c r="K16" s="218"/>
      <c r="L16" s="219"/>
      <c r="M16" s="39"/>
      <c r="N16" s="57"/>
      <c r="O16" s="41"/>
      <c r="P16" s="39"/>
      <c r="Q16" s="57"/>
      <c r="R16" s="41"/>
      <c r="S16" s="40"/>
      <c r="T16" s="220"/>
      <c r="U16" s="221"/>
      <c r="V16" s="392"/>
      <c r="W16" s="41"/>
    </row>
    <row r="17" spans="1:23" ht="24.5">
      <c r="A17" s="67">
        <f t="shared" si="0"/>
        <v>6</v>
      </c>
      <c r="B17" s="58"/>
      <c r="C17" s="59"/>
      <c r="D17" s="38"/>
      <c r="E17" s="217"/>
      <c r="F17" s="70"/>
      <c r="G17" s="379"/>
      <c r="H17" s="57"/>
      <c r="I17" s="41"/>
      <c r="J17" s="39"/>
      <c r="K17" s="218"/>
      <c r="L17" s="219"/>
      <c r="M17" s="39"/>
      <c r="N17" s="57"/>
      <c r="O17" s="41"/>
      <c r="P17" s="39"/>
      <c r="Q17" s="57"/>
      <c r="R17" s="41"/>
      <c r="S17" s="40"/>
      <c r="T17" s="220"/>
      <c r="U17" s="221"/>
      <c r="V17" s="392"/>
      <c r="W17" s="41"/>
    </row>
    <row r="18" spans="1:23" ht="24.5">
      <c r="A18" s="67">
        <f t="shared" si="0"/>
        <v>7</v>
      </c>
      <c r="B18" s="58"/>
      <c r="C18" s="59"/>
      <c r="D18" s="38"/>
      <c r="E18" s="217"/>
      <c r="F18" s="70"/>
      <c r="G18" s="379"/>
      <c r="H18" s="57"/>
      <c r="I18" s="41"/>
      <c r="J18" s="39"/>
      <c r="K18" s="218"/>
      <c r="L18" s="219"/>
      <c r="M18" s="39"/>
      <c r="N18" s="57"/>
      <c r="O18" s="41"/>
      <c r="P18" s="39"/>
      <c r="Q18" s="57"/>
      <c r="R18" s="41"/>
      <c r="S18" s="40"/>
      <c r="T18" s="220"/>
      <c r="U18" s="221"/>
      <c r="V18" s="392"/>
      <c r="W18" s="41"/>
    </row>
    <row r="19" spans="1:23" ht="24.5">
      <c r="A19" s="67">
        <f t="shared" si="0"/>
        <v>8</v>
      </c>
      <c r="B19" s="58"/>
      <c r="C19" s="59"/>
      <c r="D19" s="38"/>
      <c r="E19" s="217"/>
      <c r="F19" s="70"/>
      <c r="G19" s="379"/>
      <c r="H19" s="57"/>
      <c r="I19" s="41"/>
      <c r="J19" s="39"/>
      <c r="K19" s="218"/>
      <c r="L19" s="219"/>
      <c r="M19" s="39"/>
      <c r="N19" s="57"/>
      <c r="O19" s="41"/>
      <c r="P19" s="39"/>
      <c r="Q19" s="57"/>
      <c r="R19" s="41"/>
      <c r="S19" s="40"/>
      <c r="T19" s="220"/>
      <c r="U19" s="221"/>
      <c r="V19" s="392"/>
      <c r="W19" s="41"/>
    </row>
    <row r="20" spans="1:23" ht="24.5">
      <c r="A20" s="67">
        <f t="shared" si="0"/>
        <v>9</v>
      </c>
      <c r="B20" s="58"/>
      <c r="C20" s="59"/>
      <c r="D20" s="38"/>
      <c r="E20" s="217"/>
      <c r="F20" s="70"/>
      <c r="G20" s="379"/>
      <c r="H20" s="57"/>
      <c r="I20" s="41"/>
      <c r="J20" s="39"/>
      <c r="K20" s="218"/>
      <c r="L20" s="219"/>
      <c r="M20" s="39"/>
      <c r="N20" s="57"/>
      <c r="O20" s="41"/>
      <c r="P20" s="39"/>
      <c r="Q20" s="57"/>
      <c r="R20" s="41"/>
      <c r="S20" s="40"/>
      <c r="T20" s="220"/>
      <c r="U20" s="221"/>
      <c r="V20" s="392"/>
      <c r="W20" s="41"/>
    </row>
    <row r="21" spans="1:23" ht="24.5">
      <c r="A21" s="67">
        <f t="shared" si="0"/>
        <v>10</v>
      </c>
      <c r="B21" s="58"/>
      <c r="C21" s="59"/>
      <c r="D21" s="38"/>
      <c r="E21" s="217"/>
      <c r="F21" s="70"/>
      <c r="G21" s="379"/>
      <c r="H21" s="57"/>
      <c r="I21" s="41"/>
      <c r="J21" s="39"/>
      <c r="K21" s="218"/>
      <c r="L21" s="219"/>
      <c r="M21" s="39"/>
      <c r="N21" s="57"/>
      <c r="O21" s="41"/>
      <c r="P21" s="39"/>
      <c r="Q21" s="57"/>
      <c r="R21" s="41"/>
      <c r="S21" s="40"/>
      <c r="T21" s="220"/>
      <c r="U21" s="221"/>
      <c r="V21" s="392"/>
      <c r="W21" s="41"/>
    </row>
    <row r="22" spans="1:23" ht="24.5">
      <c r="A22" s="67">
        <f t="shared" si="0"/>
        <v>11</v>
      </c>
      <c r="B22" s="58"/>
      <c r="C22" s="59"/>
      <c r="D22" s="38"/>
      <c r="E22" s="217"/>
      <c r="F22" s="70"/>
      <c r="G22" s="379"/>
      <c r="H22" s="57"/>
      <c r="I22" s="41"/>
      <c r="J22" s="39"/>
      <c r="K22" s="218"/>
      <c r="L22" s="219"/>
      <c r="M22" s="39"/>
      <c r="N22" s="57"/>
      <c r="O22" s="41"/>
      <c r="P22" s="39"/>
      <c r="Q22" s="57"/>
      <c r="R22" s="41"/>
      <c r="S22" s="40"/>
      <c r="T22" s="220"/>
      <c r="U22" s="221"/>
      <c r="V22" s="392"/>
      <c r="W22" s="41"/>
    </row>
    <row r="23" spans="1:23" ht="24.5">
      <c r="A23" s="67">
        <f t="shared" si="0"/>
        <v>12</v>
      </c>
      <c r="B23" s="58"/>
      <c r="C23" s="59"/>
      <c r="D23" s="38"/>
      <c r="E23" s="217"/>
      <c r="F23" s="70"/>
      <c r="G23" s="379"/>
      <c r="H23" s="57"/>
      <c r="I23" s="41"/>
      <c r="J23" s="39"/>
      <c r="K23" s="218"/>
      <c r="L23" s="219"/>
      <c r="M23" s="39"/>
      <c r="N23" s="57"/>
      <c r="O23" s="41"/>
      <c r="P23" s="39"/>
      <c r="Q23" s="57"/>
      <c r="R23" s="41"/>
      <c r="S23" s="40"/>
      <c r="T23" s="220"/>
      <c r="U23" s="221"/>
      <c r="V23" s="392"/>
      <c r="W23" s="41"/>
    </row>
    <row r="24" spans="1:23" ht="24.5">
      <c r="A24" s="67">
        <f t="shared" si="0"/>
        <v>13</v>
      </c>
      <c r="B24" s="58"/>
      <c r="C24" s="59"/>
      <c r="D24" s="38"/>
      <c r="E24" s="217"/>
      <c r="F24" s="70"/>
      <c r="G24" s="379"/>
      <c r="H24" s="57"/>
      <c r="I24" s="41"/>
      <c r="J24" s="39"/>
      <c r="K24" s="218"/>
      <c r="L24" s="219"/>
      <c r="M24" s="39"/>
      <c r="N24" s="57"/>
      <c r="O24" s="41"/>
      <c r="P24" s="39"/>
      <c r="Q24" s="57"/>
      <c r="R24" s="41"/>
      <c r="S24" s="40"/>
      <c r="T24" s="220"/>
      <c r="U24" s="221"/>
      <c r="V24" s="392"/>
      <c r="W24" s="41"/>
    </row>
    <row r="25" spans="1:23" ht="24.5">
      <c r="A25" s="67">
        <f t="shared" si="0"/>
        <v>14</v>
      </c>
      <c r="B25" s="58"/>
      <c r="C25" s="59"/>
      <c r="D25" s="38"/>
      <c r="E25" s="217"/>
      <c r="F25" s="70"/>
      <c r="G25" s="379"/>
      <c r="H25" s="57"/>
      <c r="I25" s="41"/>
      <c r="J25" s="39"/>
      <c r="K25" s="218"/>
      <c r="L25" s="219"/>
      <c r="M25" s="39"/>
      <c r="N25" s="57"/>
      <c r="O25" s="41"/>
      <c r="P25" s="39"/>
      <c r="Q25" s="57"/>
      <c r="R25" s="41"/>
      <c r="S25" s="40"/>
      <c r="T25" s="220"/>
      <c r="U25" s="221"/>
      <c r="V25" s="392"/>
      <c r="W25" s="41"/>
    </row>
    <row r="26" spans="1:23" ht="24.5">
      <c r="A26" s="67">
        <f t="shared" si="0"/>
        <v>15</v>
      </c>
      <c r="B26" s="58"/>
      <c r="C26" s="59"/>
      <c r="D26" s="38"/>
      <c r="E26" s="217"/>
      <c r="F26" s="70"/>
      <c r="G26" s="379"/>
      <c r="H26" s="57"/>
      <c r="I26" s="41"/>
      <c r="J26" s="39"/>
      <c r="K26" s="218"/>
      <c r="L26" s="219"/>
      <c r="M26" s="39"/>
      <c r="N26" s="57"/>
      <c r="O26" s="41"/>
      <c r="P26" s="39"/>
      <c r="Q26" s="57"/>
      <c r="R26" s="41"/>
      <c r="S26" s="40"/>
      <c r="T26" s="220"/>
      <c r="U26" s="221"/>
      <c r="V26" s="392"/>
      <c r="W26" s="41"/>
    </row>
    <row r="27" spans="1:23" ht="24.5">
      <c r="A27" s="67">
        <f t="shared" si="0"/>
        <v>16</v>
      </c>
      <c r="B27" s="58"/>
      <c r="C27" s="59"/>
      <c r="D27" s="38"/>
      <c r="E27" s="217"/>
      <c r="F27" s="70"/>
      <c r="G27" s="379"/>
      <c r="H27" s="57"/>
      <c r="I27" s="41"/>
      <c r="J27" s="39"/>
      <c r="K27" s="218"/>
      <c r="L27" s="219"/>
      <c r="M27" s="39"/>
      <c r="N27" s="57"/>
      <c r="O27" s="41"/>
      <c r="P27" s="39"/>
      <c r="Q27" s="57"/>
      <c r="R27" s="41"/>
      <c r="S27" s="40"/>
      <c r="T27" s="220"/>
      <c r="U27" s="221"/>
      <c r="V27" s="392"/>
      <c r="W27" s="41"/>
    </row>
    <row r="28" spans="1:23" ht="24.5">
      <c r="A28" s="67">
        <f t="shared" si="0"/>
        <v>17</v>
      </c>
      <c r="B28" s="58"/>
      <c r="C28" s="59"/>
      <c r="D28" s="38"/>
      <c r="E28" s="217"/>
      <c r="F28" s="70"/>
      <c r="G28" s="379"/>
      <c r="H28" s="57"/>
      <c r="I28" s="41"/>
      <c r="J28" s="39"/>
      <c r="K28" s="218"/>
      <c r="L28" s="219"/>
      <c r="M28" s="39"/>
      <c r="N28" s="57"/>
      <c r="O28" s="41"/>
      <c r="P28" s="39"/>
      <c r="Q28" s="57"/>
      <c r="R28" s="41"/>
      <c r="S28" s="40"/>
      <c r="T28" s="220"/>
      <c r="U28" s="221"/>
      <c r="V28" s="392"/>
      <c r="W28" s="41"/>
    </row>
    <row r="29" spans="1:23" ht="24.5">
      <c r="A29" s="67">
        <f t="shared" si="0"/>
        <v>18</v>
      </c>
      <c r="B29" s="58"/>
      <c r="C29" s="59"/>
      <c r="D29" s="38"/>
      <c r="E29" s="217"/>
      <c r="F29" s="70"/>
      <c r="G29" s="379"/>
      <c r="H29" s="57"/>
      <c r="I29" s="41"/>
      <c r="J29" s="39"/>
      <c r="K29" s="218"/>
      <c r="L29" s="219"/>
      <c r="M29" s="39"/>
      <c r="N29" s="57"/>
      <c r="O29" s="41"/>
      <c r="P29" s="39"/>
      <c r="Q29" s="57"/>
      <c r="R29" s="41"/>
      <c r="S29" s="40"/>
      <c r="T29" s="220"/>
      <c r="U29" s="221"/>
      <c r="V29" s="392"/>
      <c r="W29" s="41"/>
    </row>
    <row r="30" spans="1:23" ht="24.5">
      <c r="A30" s="67">
        <f t="shared" si="0"/>
        <v>19</v>
      </c>
      <c r="B30" s="58"/>
      <c r="C30" s="59"/>
      <c r="D30" s="38"/>
      <c r="E30" s="217"/>
      <c r="F30" s="70"/>
      <c r="G30" s="379"/>
      <c r="H30" s="57"/>
      <c r="I30" s="41"/>
      <c r="J30" s="39"/>
      <c r="K30" s="218"/>
      <c r="L30" s="219"/>
      <c r="M30" s="39"/>
      <c r="N30" s="57"/>
      <c r="O30" s="41"/>
      <c r="P30" s="39"/>
      <c r="Q30" s="57"/>
      <c r="R30" s="41"/>
      <c r="S30" s="40"/>
      <c r="T30" s="220"/>
      <c r="U30" s="221"/>
      <c r="V30" s="392"/>
      <c r="W30" s="41"/>
    </row>
    <row r="31" spans="1:23" ht="24.5">
      <c r="A31" s="67">
        <f t="shared" si="0"/>
        <v>20</v>
      </c>
      <c r="B31" s="58"/>
      <c r="C31" s="59"/>
      <c r="D31" s="38"/>
      <c r="E31" s="217"/>
      <c r="F31" s="70"/>
      <c r="G31" s="379"/>
      <c r="H31" s="57"/>
      <c r="I31" s="41"/>
      <c r="J31" s="39"/>
      <c r="K31" s="218"/>
      <c r="L31" s="219"/>
      <c r="M31" s="39"/>
      <c r="N31" s="57"/>
      <c r="O31" s="41"/>
      <c r="P31" s="39"/>
      <c r="Q31" s="57"/>
      <c r="R31" s="41"/>
      <c r="S31" s="40"/>
      <c r="T31" s="220"/>
      <c r="U31" s="221"/>
      <c r="V31" s="392"/>
      <c r="W31" s="41"/>
    </row>
    <row r="32" spans="1:23" ht="24.5">
      <c r="A32" s="67">
        <f t="shared" si="0"/>
        <v>21</v>
      </c>
      <c r="B32" s="58"/>
      <c r="C32" s="59"/>
      <c r="D32" s="38"/>
      <c r="E32" s="217"/>
      <c r="F32" s="70"/>
      <c r="G32" s="379"/>
      <c r="H32" s="57"/>
      <c r="I32" s="41"/>
      <c r="J32" s="39"/>
      <c r="K32" s="218"/>
      <c r="L32" s="219"/>
      <c r="M32" s="39"/>
      <c r="N32" s="57"/>
      <c r="O32" s="41"/>
      <c r="P32" s="39"/>
      <c r="Q32" s="57"/>
      <c r="R32" s="41"/>
      <c r="S32" s="40"/>
      <c r="T32" s="220"/>
      <c r="U32" s="221"/>
      <c r="V32" s="392"/>
      <c r="W32" s="41"/>
    </row>
    <row r="33" spans="1:23" ht="24.5">
      <c r="A33" s="67">
        <f t="shared" si="0"/>
        <v>22</v>
      </c>
      <c r="B33" s="58"/>
      <c r="C33" s="59"/>
      <c r="D33" s="38"/>
      <c r="E33" s="217"/>
      <c r="F33" s="70"/>
      <c r="G33" s="379"/>
      <c r="H33" s="57"/>
      <c r="I33" s="41"/>
      <c r="J33" s="39"/>
      <c r="K33" s="218"/>
      <c r="L33" s="219"/>
      <c r="M33" s="39"/>
      <c r="N33" s="57"/>
      <c r="O33" s="41"/>
      <c r="P33" s="39"/>
      <c r="Q33" s="57"/>
      <c r="R33" s="41"/>
      <c r="S33" s="40"/>
      <c r="T33" s="220"/>
      <c r="U33" s="221"/>
      <c r="V33" s="392"/>
      <c r="W33" s="41"/>
    </row>
    <row r="34" spans="1:23" ht="24.5">
      <c r="A34" s="67">
        <f t="shared" si="0"/>
        <v>23</v>
      </c>
      <c r="B34" s="58"/>
      <c r="C34" s="59"/>
      <c r="D34" s="38"/>
      <c r="E34" s="217"/>
      <c r="F34" s="70"/>
      <c r="G34" s="379"/>
      <c r="H34" s="57"/>
      <c r="I34" s="41"/>
      <c r="J34" s="39"/>
      <c r="K34" s="218"/>
      <c r="L34" s="219"/>
      <c r="M34" s="39"/>
      <c r="N34" s="57"/>
      <c r="O34" s="41"/>
      <c r="P34" s="39"/>
      <c r="Q34" s="57"/>
      <c r="R34" s="41"/>
      <c r="S34" s="40"/>
      <c r="T34" s="220"/>
      <c r="U34" s="221"/>
      <c r="V34" s="392"/>
      <c r="W34" s="41"/>
    </row>
    <row r="35" spans="1:23" ht="24.5">
      <c r="A35" s="67">
        <f t="shared" si="0"/>
        <v>24</v>
      </c>
      <c r="B35" s="58"/>
      <c r="C35" s="59"/>
      <c r="D35" s="38"/>
      <c r="E35" s="217"/>
      <c r="F35" s="70"/>
      <c r="G35" s="379"/>
      <c r="H35" s="57"/>
      <c r="I35" s="41"/>
      <c r="J35" s="39"/>
      <c r="K35" s="218"/>
      <c r="L35" s="219"/>
      <c r="M35" s="39"/>
      <c r="N35" s="57"/>
      <c r="O35" s="41"/>
      <c r="P35" s="39"/>
      <c r="Q35" s="57"/>
      <c r="R35" s="41"/>
      <c r="S35" s="40"/>
      <c r="T35" s="220"/>
      <c r="U35" s="221"/>
      <c r="V35" s="392"/>
      <c r="W35" s="41"/>
    </row>
    <row r="36" spans="1:23" ht="24.5">
      <c r="A36" s="67">
        <f t="shared" si="0"/>
        <v>25</v>
      </c>
      <c r="B36" s="58"/>
      <c r="C36" s="59"/>
      <c r="D36" s="38"/>
      <c r="E36" s="217"/>
      <c r="F36" s="70"/>
      <c r="G36" s="379"/>
      <c r="H36" s="57"/>
      <c r="I36" s="41"/>
      <c r="J36" s="39"/>
      <c r="K36" s="218"/>
      <c r="L36" s="219"/>
      <c r="M36" s="39"/>
      <c r="N36" s="57"/>
      <c r="O36" s="41"/>
      <c r="P36" s="39"/>
      <c r="Q36" s="57"/>
      <c r="R36" s="41"/>
      <c r="S36" s="40"/>
      <c r="T36" s="220"/>
      <c r="U36" s="221"/>
      <c r="V36" s="392"/>
      <c r="W36" s="41"/>
    </row>
    <row r="37" spans="1:23" ht="24.5">
      <c r="A37" s="67">
        <f t="shared" si="0"/>
        <v>26</v>
      </c>
      <c r="B37" s="58"/>
      <c r="C37" s="59"/>
      <c r="D37" s="38"/>
      <c r="E37" s="217"/>
      <c r="F37" s="70"/>
      <c r="G37" s="379"/>
      <c r="H37" s="57"/>
      <c r="I37" s="41"/>
      <c r="J37" s="39"/>
      <c r="K37" s="218"/>
      <c r="L37" s="219"/>
      <c r="M37" s="39"/>
      <c r="N37" s="57"/>
      <c r="O37" s="41"/>
      <c r="P37" s="39"/>
      <c r="Q37" s="57"/>
      <c r="R37" s="41"/>
      <c r="S37" s="40"/>
      <c r="T37" s="220"/>
      <c r="U37" s="221"/>
      <c r="V37" s="392"/>
      <c r="W37" s="41"/>
    </row>
    <row r="38" spans="1:23" ht="24.5">
      <c r="A38" s="67">
        <f t="shared" si="0"/>
        <v>27</v>
      </c>
      <c r="B38" s="58"/>
      <c r="C38" s="59"/>
      <c r="D38" s="38"/>
      <c r="E38" s="217"/>
      <c r="F38" s="70"/>
      <c r="G38" s="379"/>
      <c r="H38" s="57"/>
      <c r="I38" s="41"/>
      <c r="J38" s="39"/>
      <c r="K38" s="218"/>
      <c r="L38" s="219"/>
      <c r="M38" s="39"/>
      <c r="N38" s="57"/>
      <c r="O38" s="41"/>
      <c r="P38" s="39"/>
      <c r="Q38" s="57"/>
      <c r="R38" s="41"/>
      <c r="S38" s="40"/>
      <c r="T38" s="220"/>
      <c r="U38" s="221"/>
      <c r="V38" s="392"/>
      <c r="W38" s="41"/>
    </row>
    <row r="39" spans="1:23" ht="24.5">
      <c r="A39" s="67">
        <f t="shared" si="0"/>
        <v>28</v>
      </c>
      <c r="B39" s="58"/>
      <c r="C39" s="59"/>
      <c r="D39" s="38"/>
      <c r="E39" s="217"/>
      <c r="F39" s="70"/>
      <c r="G39" s="379"/>
      <c r="H39" s="57"/>
      <c r="I39" s="41"/>
      <c r="J39" s="39"/>
      <c r="K39" s="218"/>
      <c r="L39" s="219"/>
      <c r="M39" s="39"/>
      <c r="N39" s="57"/>
      <c r="O39" s="41"/>
      <c r="P39" s="39"/>
      <c r="Q39" s="57"/>
      <c r="R39" s="41"/>
      <c r="S39" s="40"/>
      <c r="T39" s="220"/>
      <c r="U39" s="221"/>
      <c r="V39" s="392"/>
      <c r="W39" s="41"/>
    </row>
    <row r="40" spans="1:23" ht="24.5">
      <c r="A40" s="67">
        <f t="shared" si="0"/>
        <v>29</v>
      </c>
      <c r="B40" s="58"/>
      <c r="C40" s="59"/>
      <c r="D40" s="38"/>
      <c r="E40" s="217"/>
      <c r="F40" s="70"/>
      <c r="G40" s="379"/>
      <c r="H40" s="57"/>
      <c r="I40" s="41"/>
      <c r="J40" s="39"/>
      <c r="K40" s="218"/>
      <c r="L40" s="219"/>
      <c r="M40" s="39"/>
      <c r="N40" s="57"/>
      <c r="O40" s="41"/>
      <c r="P40" s="39"/>
      <c r="Q40" s="57"/>
      <c r="R40" s="41"/>
      <c r="S40" s="40"/>
      <c r="T40" s="220"/>
      <c r="U40" s="221"/>
      <c r="V40" s="392"/>
      <c r="W40" s="41"/>
    </row>
    <row r="41" spans="1:23" ht="24.5">
      <c r="A41" s="67">
        <f t="shared" si="0"/>
        <v>30</v>
      </c>
      <c r="B41" s="58"/>
      <c r="C41" s="59"/>
      <c r="D41" s="38"/>
      <c r="E41" s="217"/>
      <c r="F41" s="70"/>
      <c r="G41" s="379"/>
      <c r="H41" s="57"/>
      <c r="I41" s="41"/>
      <c r="J41" s="39"/>
      <c r="K41" s="218"/>
      <c r="L41" s="219"/>
      <c r="M41" s="39"/>
      <c r="N41" s="57"/>
      <c r="O41" s="41"/>
      <c r="P41" s="39"/>
      <c r="Q41" s="57"/>
      <c r="R41" s="41"/>
      <c r="S41" s="40"/>
      <c r="T41" s="220"/>
      <c r="U41" s="221"/>
      <c r="V41" s="392"/>
      <c r="W41" s="41"/>
    </row>
    <row r="42" spans="1:23" ht="25.5" customHeight="1">
      <c r="A42" s="67">
        <f t="shared" si="0"/>
        <v>31</v>
      </c>
      <c r="B42" s="58"/>
      <c r="C42" s="59"/>
      <c r="D42" s="38"/>
      <c r="E42" s="217"/>
      <c r="F42" s="70"/>
      <c r="G42" s="379"/>
      <c r="H42" s="57"/>
      <c r="I42" s="41"/>
      <c r="J42" s="39"/>
      <c r="K42" s="218"/>
      <c r="L42" s="219"/>
      <c r="M42" s="39"/>
      <c r="N42" s="57"/>
      <c r="O42" s="41"/>
      <c r="P42" s="39"/>
      <c r="Q42" s="57"/>
      <c r="R42" s="41"/>
      <c r="S42" s="40"/>
      <c r="T42" s="220"/>
      <c r="U42" s="221"/>
      <c r="V42" s="392"/>
      <c r="W42" s="41"/>
    </row>
    <row r="43" spans="1:23" ht="5.15" customHeight="1">
      <c r="A43" s="66"/>
      <c r="B43" s="41"/>
      <c r="C43" s="41"/>
      <c r="D43" s="41"/>
      <c r="E43" s="41"/>
      <c r="F43" s="41"/>
      <c r="G43" s="51"/>
      <c r="H43" s="57"/>
      <c r="I43" s="41"/>
      <c r="J43" s="51"/>
      <c r="K43" s="41"/>
      <c r="L43" s="41"/>
      <c r="M43" s="51"/>
      <c r="N43" s="41"/>
      <c r="O43" s="41"/>
      <c r="P43" s="51"/>
      <c r="Q43" s="57"/>
      <c r="R43" s="41"/>
      <c r="S43" s="222"/>
      <c r="T43" s="220"/>
      <c r="U43" s="221"/>
      <c r="V43" s="393"/>
      <c r="W43" s="41"/>
    </row>
    <row r="44" spans="1:23" ht="5.15" customHeight="1">
      <c r="A44" s="66"/>
      <c r="B44" s="41"/>
      <c r="C44" s="41"/>
      <c r="D44" s="41"/>
      <c r="E44" s="41"/>
      <c r="F44" s="41"/>
      <c r="G44" s="41"/>
      <c r="H44" s="57"/>
      <c r="I44" s="41"/>
      <c r="J44" s="41"/>
      <c r="K44" s="41"/>
      <c r="L44" s="41"/>
      <c r="M44" s="41"/>
      <c r="N44" s="41"/>
      <c r="O44" s="41"/>
      <c r="P44" s="41"/>
      <c r="Q44" s="57"/>
      <c r="R44" s="41"/>
      <c r="S44" s="221"/>
      <c r="T44" s="220"/>
      <c r="U44" s="221"/>
      <c r="V44" s="220"/>
      <c r="W44" s="41"/>
    </row>
    <row r="45" spans="1:23" ht="25.5" customHeight="1">
      <c r="A45" s="66"/>
      <c r="B45" s="41"/>
      <c r="C45" s="41"/>
      <c r="D45" s="41"/>
      <c r="E45" s="60" t="s">
        <v>30</v>
      </c>
      <c r="F45" s="41"/>
      <c r="G45" s="455">
        <f>SUM(G12:G42)</f>
        <v>0</v>
      </c>
      <c r="H45" s="57"/>
      <c r="I45" s="41"/>
      <c r="J45" s="41"/>
      <c r="K45" s="41"/>
      <c r="L45" s="41"/>
      <c r="M45" s="41"/>
      <c r="N45" s="41"/>
      <c r="O45" s="41"/>
      <c r="P45" s="41"/>
      <c r="Q45" s="57"/>
      <c r="R45" s="41"/>
      <c r="S45" s="438">
        <f>SUM(S12:S42)</f>
        <v>0</v>
      </c>
      <c r="T45" s="220"/>
      <c r="U45" s="221"/>
      <c r="V45" s="557">
        <f>SUM(V12:V42)</f>
        <v>0</v>
      </c>
      <c r="W45" s="41"/>
    </row>
    <row r="46" spans="1:23" ht="5.15" customHeight="1" thickBot="1">
      <c r="A46" s="66"/>
      <c r="B46" s="41"/>
      <c r="C46" s="41"/>
      <c r="D46" s="41"/>
      <c r="E46" s="41"/>
      <c r="F46" s="41"/>
      <c r="G46" s="61"/>
      <c r="H46" s="57"/>
      <c r="I46" s="41"/>
      <c r="J46" s="41"/>
      <c r="K46" s="41"/>
      <c r="L46" s="41"/>
      <c r="M46" s="41"/>
      <c r="N46" s="41"/>
      <c r="O46" s="41"/>
      <c r="P46" s="41"/>
      <c r="Q46" s="44"/>
      <c r="R46" s="66"/>
      <c r="S46" s="61"/>
      <c r="T46" s="57"/>
      <c r="U46" s="41"/>
      <c r="V46" s="406"/>
      <c r="W46" s="41"/>
    </row>
    <row r="47" spans="1:23" ht="5.15" customHeight="1" thickTop="1">
      <c r="A47" s="66"/>
      <c r="B47" s="41"/>
      <c r="C47" s="41"/>
      <c r="D47" s="41"/>
      <c r="E47" s="41"/>
      <c r="F47" s="41"/>
      <c r="G47" s="44"/>
      <c r="H47" s="57"/>
      <c r="I47" s="41"/>
      <c r="J47" s="41"/>
      <c r="K47" s="41"/>
      <c r="L47" s="41"/>
      <c r="M47" s="436"/>
      <c r="N47" s="41"/>
      <c r="O47" s="41"/>
      <c r="P47" s="41"/>
      <c r="Q47" s="41"/>
      <c r="R47" s="41"/>
      <c r="S47" s="41"/>
      <c r="T47" s="41"/>
      <c r="U47" s="41"/>
      <c r="V47" s="57"/>
      <c r="W47" s="41"/>
    </row>
    <row r="48" spans="1:23" ht="25.5" customHeight="1" thickBot="1">
      <c r="A48" s="66"/>
      <c r="B48" s="41"/>
      <c r="C48" s="41"/>
      <c r="D48" s="41"/>
      <c r="E48" s="60" t="s">
        <v>98</v>
      </c>
      <c r="F48" s="41"/>
      <c r="G48" s="435">
        <v>0.3</v>
      </c>
      <c r="H48" s="57"/>
      <c r="I48" s="41"/>
      <c r="J48" s="41"/>
      <c r="K48" s="41"/>
      <c r="L48" s="41"/>
      <c r="M48" s="437">
        <f>G45*G48</f>
        <v>0</v>
      </c>
      <c r="N48" s="41"/>
      <c r="O48" s="41"/>
      <c r="P48" s="41"/>
      <c r="Q48" s="41"/>
      <c r="R48" s="41"/>
      <c r="S48" s="41"/>
      <c r="T48" s="41"/>
      <c r="U48" s="41"/>
      <c r="V48" s="57"/>
      <c r="W48" s="41"/>
    </row>
    <row r="49" spans="1:255" ht="4.9000000000000004" customHeight="1" thickTop="1">
      <c r="A49" s="69"/>
      <c r="B49" s="51"/>
      <c r="C49" s="51"/>
      <c r="D49" s="51"/>
      <c r="E49" s="51"/>
      <c r="F49" s="51"/>
      <c r="G49" s="51"/>
      <c r="H49" s="51"/>
      <c r="I49" s="51"/>
      <c r="J49" s="51"/>
      <c r="K49" s="51"/>
      <c r="L49" s="51"/>
      <c r="M49" s="51"/>
      <c r="N49" s="51"/>
      <c r="O49" s="51"/>
      <c r="P49" s="51"/>
      <c r="Q49" s="51"/>
      <c r="R49" s="51"/>
      <c r="S49" s="51"/>
      <c r="T49" s="51"/>
      <c r="U49" s="51"/>
      <c r="V49" s="387"/>
      <c r="W49" s="41"/>
    </row>
    <row r="50" spans="1:255" ht="4.9000000000000004" customHeight="1">
      <c r="A50" s="66"/>
      <c r="B50" s="44"/>
      <c r="C50" s="44"/>
      <c r="D50" s="44"/>
      <c r="E50" s="44"/>
      <c r="F50" s="44"/>
      <c r="G50" s="44"/>
      <c r="H50" s="44"/>
      <c r="I50" s="44"/>
      <c r="J50" s="44"/>
      <c r="K50" s="44"/>
      <c r="L50" s="44"/>
      <c r="M50" s="44"/>
      <c r="N50" s="44"/>
      <c r="O50" s="44"/>
      <c r="P50" s="44"/>
      <c r="Q50" s="44"/>
      <c r="R50" s="44"/>
      <c r="S50" s="44"/>
      <c r="T50" s="44"/>
      <c r="U50" s="44"/>
      <c r="V50" s="57"/>
      <c r="W50" s="41"/>
    </row>
    <row r="51" spans="1:255">
      <c r="A51" s="66"/>
      <c r="B51" s="41"/>
      <c r="C51" s="41"/>
      <c r="D51" s="62" t="s">
        <v>35</v>
      </c>
      <c r="E51" s="41"/>
      <c r="F51" s="41"/>
      <c r="G51" s="709"/>
      <c r="H51" s="709"/>
      <c r="I51" s="709"/>
      <c r="J51" s="709"/>
      <c r="K51" s="41"/>
      <c r="L51" s="41"/>
      <c r="M51" s="63"/>
      <c r="N51" s="41"/>
      <c r="O51" s="41"/>
      <c r="P51" s="41"/>
      <c r="Q51" s="41"/>
      <c r="R51" s="41"/>
      <c r="S51" s="41"/>
      <c r="T51" s="41"/>
      <c r="U51" s="41"/>
      <c r="V51" s="57"/>
      <c r="W51" s="41"/>
    </row>
    <row r="52" spans="1:255">
      <c r="A52" s="66"/>
      <c r="B52" s="41"/>
      <c r="C52" s="41"/>
      <c r="D52" s="41"/>
      <c r="E52" s="41"/>
      <c r="F52" s="41"/>
      <c r="G52" s="710" t="s">
        <v>106</v>
      </c>
      <c r="H52" s="710"/>
      <c r="I52" s="710"/>
      <c r="J52" s="710"/>
      <c r="K52" s="41"/>
      <c r="L52" s="41"/>
      <c r="M52" s="63">
        <v>12</v>
      </c>
      <c r="N52" s="41"/>
      <c r="O52" s="41"/>
      <c r="P52" s="41"/>
      <c r="Q52" s="41"/>
      <c r="R52" s="41"/>
      <c r="S52" s="41"/>
      <c r="T52" s="41"/>
      <c r="U52" s="41"/>
      <c r="V52" s="57"/>
      <c r="W52" s="41"/>
    </row>
    <row r="53" spans="1:255" s="223" customFormat="1">
      <c r="A53" s="69"/>
      <c r="B53" s="51"/>
      <c r="C53" s="51"/>
      <c r="D53" s="51"/>
      <c r="E53" s="51"/>
      <c r="F53" s="51"/>
      <c r="G53" s="711" t="s">
        <v>51</v>
      </c>
      <c r="H53" s="711"/>
      <c r="I53" s="711"/>
      <c r="J53" s="711"/>
      <c r="K53" s="51"/>
      <c r="L53" s="51"/>
      <c r="M53" s="395">
        <v>24</v>
      </c>
      <c r="N53" s="51"/>
      <c r="O53" s="51"/>
      <c r="P53" s="51" t="s">
        <v>36</v>
      </c>
      <c r="Q53" s="51"/>
      <c r="R53" s="51"/>
      <c r="S53" s="51"/>
      <c r="T53" s="51"/>
      <c r="U53" s="51"/>
      <c r="V53" s="387"/>
      <c r="W53" s="66"/>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c r="FF53" s="224"/>
      <c r="FG53" s="224"/>
      <c r="FH53" s="224"/>
      <c r="FI53" s="224"/>
      <c r="FJ53" s="224"/>
      <c r="FK53" s="224"/>
      <c r="FL53" s="224"/>
      <c r="FM53" s="224"/>
      <c r="FN53" s="224"/>
      <c r="FO53" s="224"/>
      <c r="FP53" s="224"/>
      <c r="FQ53" s="224"/>
      <c r="FR53" s="224"/>
      <c r="FS53" s="224"/>
      <c r="FT53" s="224"/>
      <c r="FU53" s="224"/>
      <c r="FV53" s="224"/>
      <c r="FW53" s="224"/>
      <c r="FX53" s="224"/>
      <c r="FY53" s="224"/>
      <c r="FZ53" s="224"/>
      <c r="GA53" s="224"/>
      <c r="GB53" s="224"/>
      <c r="GC53" s="224"/>
      <c r="GD53" s="224"/>
      <c r="GE53" s="224"/>
      <c r="GF53" s="224"/>
      <c r="GG53" s="224"/>
      <c r="GH53" s="224"/>
      <c r="GI53" s="224"/>
      <c r="GJ53" s="224"/>
      <c r="GK53" s="224"/>
      <c r="GL53" s="224"/>
      <c r="GM53" s="224"/>
      <c r="GN53" s="224"/>
      <c r="GO53" s="224"/>
      <c r="GP53" s="224"/>
      <c r="GQ53" s="224"/>
      <c r="GR53" s="224"/>
      <c r="GS53" s="224"/>
      <c r="GT53" s="224"/>
      <c r="GU53" s="224"/>
      <c r="GV53" s="224"/>
      <c r="GW53" s="224"/>
      <c r="GX53" s="224"/>
      <c r="GY53" s="224"/>
      <c r="GZ53" s="224"/>
      <c r="HA53" s="224"/>
      <c r="HB53" s="224"/>
      <c r="HC53" s="224"/>
      <c r="HD53" s="224"/>
      <c r="HE53" s="224"/>
      <c r="HF53" s="224"/>
      <c r="HG53" s="224"/>
      <c r="HH53" s="224"/>
      <c r="HI53" s="224"/>
      <c r="HJ53" s="224"/>
      <c r="HK53" s="224"/>
      <c r="HL53" s="224"/>
      <c r="HM53" s="224"/>
      <c r="HN53" s="224"/>
      <c r="HO53" s="224"/>
      <c r="HP53" s="224"/>
      <c r="HQ53" s="224"/>
      <c r="HR53" s="224"/>
      <c r="HS53" s="224"/>
      <c r="HT53" s="224"/>
      <c r="HU53" s="224"/>
      <c r="HV53" s="224"/>
      <c r="HW53" s="224"/>
      <c r="HX53" s="224"/>
      <c r="HY53" s="224"/>
      <c r="HZ53" s="224"/>
      <c r="IA53" s="224"/>
      <c r="IB53" s="224"/>
      <c r="IC53" s="224"/>
      <c r="ID53" s="224"/>
      <c r="IE53" s="224"/>
      <c r="IF53" s="224"/>
      <c r="IG53" s="224"/>
      <c r="IH53" s="224"/>
      <c r="II53" s="224"/>
      <c r="IJ53" s="224"/>
      <c r="IK53" s="224"/>
      <c r="IL53" s="224"/>
      <c r="IM53" s="224"/>
      <c r="IN53" s="224"/>
      <c r="IO53" s="224"/>
      <c r="IP53" s="224"/>
      <c r="IQ53" s="224"/>
      <c r="IR53" s="224"/>
      <c r="IS53" s="224"/>
      <c r="IT53" s="224"/>
      <c r="IU53" s="224"/>
    </row>
    <row r="54" spans="1:255" ht="4.9000000000000004" customHeight="1">
      <c r="A54" s="390"/>
      <c r="B54" s="41"/>
      <c r="C54" s="41"/>
      <c r="D54" s="41"/>
      <c r="E54" s="41"/>
      <c r="F54" s="41"/>
      <c r="G54" s="41"/>
      <c r="H54" s="41"/>
      <c r="I54" s="41"/>
      <c r="J54" s="41"/>
      <c r="K54" s="41"/>
      <c r="L54" s="41"/>
      <c r="M54" s="41"/>
      <c r="N54" s="41"/>
      <c r="O54" s="41"/>
      <c r="P54" s="41"/>
      <c r="Q54" s="41"/>
      <c r="R54" s="41"/>
      <c r="S54" s="41"/>
      <c r="T54" s="41"/>
      <c r="U54" s="41"/>
      <c r="V54" s="41"/>
      <c r="W54" s="390"/>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7"/>
      <c r="BX54" s="407"/>
      <c r="BY54" s="407"/>
      <c r="BZ54" s="407"/>
      <c r="CA54" s="407"/>
      <c r="CB54" s="407"/>
      <c r="CC54" s="407"/>
      <c r="CD54" s="407"/>
      <c r="CE54" s="407"/>
      <c r="CF54" s="407"/>
      <c r="CG54" s="407"/>
      <c r="CH54" s="407"/>
      <c r="CI54" s="407"/>
      <c r="CJ54" s="407"/>
      <c r="CK54" s="407"/>
      <c r="CL54" s="407"/>
      <c r="CM54" s="407"/>
      <c r="CN54" s="407"/>
      <c r="CO54" s="407"/>
      <c r="CP54" s="407"/>
      <c r="CQ54" s="407"/>
      <c r="CR54" s="407"/>
      <c r="CS54" s="407"/>
      <c r="CT54" s="407"/>
      <c r="CU54" s="407"/>
      <c r="CV54" s="407"/>
      <c r="CW54" s="407"/>
      <c r="CX54" s="407"/>
      <c r="CY54" s="407"/>
      <c r="CZ54" s="407"/>
      <c r="DA54" s="407"/>
      <c r="DB54" s="407"/>
      <c r="DC54" s="407"/>
      <c r="DD54" s="407"/>
      <c r="DE54" s="407"/>
      <c r="DF54" s="407"/>
      <c r="DG54" s="407"/>
      <c r="DH54" s="407"/>
      <c r="DI54" s="407"/>
      <c r="DJ54" s="407"/>
      <c r="DK54" s="407"/>
      <c r="DL54" s="407"/>
      <c r="DM54" s="407"/>
      <c r="DN54" s="407"/>
      <c r="DO54" s="407"/>
      <c r="DP54" s="407"/>
      <c r="DQ54" s="407"/>
      <c r="DR54" s="407"/>
      <c r="DS54" s="407"/>
      <c r="DT54" s="407"/>
      <c r="DU54" s="407"/>
      <c r="DV54" s="407"/>
      <c r="DW54" s="407"/>
      <c r="DX54" s="407"/>
      <c r="DY54" s="407"/>
      <c r="DZ54" s="407"/>
      <c r="EA54" s="407"/>
      <c r="EB54" s="407"/>
      <c r="EC54" s="407"/>
      <c r="ED54" s="407"/>
      <c r="EE54" s="407"/>
      <c r="EF54" s="407"/>
      <c r="EG54" s="407"/>
      <c r="EH54" s="407"/>
      <c r="EI54" s="407"/>
      <c r="EJ54" s="407"/>
      <c r="EK54" s="407"/>
      <c r="EL54" s="407"/>
      <c r="EM54" s="407"/>
      <c r="EN54" s="407"/>
      <c r="EO54" s="407"/>
      <c r="EP54" s="407"/>
      <c r="EQ54" s="407"/>
      <c r="ER54" s="407"/>
      <c r="ES54" s="407"/>
      <c r="ET54" s="407"/>
      <c r="EU54" s="407"/>
      <c r="EV54" s="407"/>
      <c r="EW54" s="407"/>
      <c r="EX54" s="407"/>
      <c r="EY54" s="407"/>
      <c r="EZ54" s="407"/>
      <c r="FA54" s="407"/>
      <c r="FB54" s="407"/>
      <c r="FC54" s="407"/>
      <c r="FD54" s="407"/>
      <c r="FE54" s="407"/>
      <c r="FF54" s="407"/>
      <c r="FG54" s="407"/>
      <c r="FH54" s="407"/>
      <c r="FI54" s="407"/>
      <c r="FJ54" s="407"/>
      <c r="FK54" s="407"/>
      <c r="FL54" s="407"/>
      <c r="FM54" s="407"/>
      <c r="FN54" s="407"/>
      <c r="FO54" s="407"/>
      <c r="FP54" s="407"/>
      <c r="FQ54" s="407"/>
      <c r="FR54" s="407"/>
      <c r="FS54" s="407"/>
      <c r="FT54" s="407"/>
      <c r="FU54" s="407"/>
      <c r="FV54" s="407"/>
      <c r="FW54" s="407"/>
      <c r="FX54" s="407"/>
      <c r="FY54" s="407"/>
      <c r="FZ54" s="407"/>
      <c r="GA54" s="407"/>
      <c r="GB54" s="407"/>
      <c r="GC54" s="407"/>
      <c r="GD54" s="407"/>
      <c r="GE54" s="407"/>
      <c r="GF54" s="407"/>
      <c r="GG54" s="407"/>
      <c r="GH54" s="407"/>
      <c r="GI54" s="407"/>
      <c r="GJ54" s="407"/>
      <c r="GK54" s="407"/>
      <c r="GL54" s="407"/>
      <c r="GM54" s="407"/>
      <c r="GN54" s="407"/>
      <c r="GO54" s="407"/>
      <c r="GP54" s="407"/>
      <c r="GQ54" s="407"/>
      <c r="GR54" s="407"/>
      <c r="GS54" s="407"/>
      <c r="GT54" s="407"/>
      <c r="GU54" s="407"/>
      <c r="GV54" s="407"/>
      <c r="GW54" s="407"/>
      <c r="GX54" s="407"/>
      <c r="GY54" s="407"/>
      <c r="GZ54" s="407"/>
      <c r="HA54" s="407"/>
      <c r="HB54" s="407"/>
      <c r="HC54" s="407"/>
      <c r="HD54" s="407"/>
      <c r="HE54" s="407"/>
      <c r="HF54" s="407"/>
      <c r="HG54" s="407"/>
      <c r="HH54" s="407"/>
      <c r="HI54" s="407"/>
      <c r="HJ54" s="407"/>
      <c r="HK54" s="407"/>
      <c r="HL54" s="407"/>
      <c r="HM54" s="407"/>
      <c r="HN54" s="407"/>
      <c r="HO54" s="407"/>
      <c r="HP54" s="407"/>
      <c r="HQ54" s="407"/>
      <c r="HR54" s="407"/>
      <c r="HS54" s="407"/>
      <c r="HT54" s="407"/>
      <c r="HU54" s="407"/>
      <c r="HV54" s="407"/>
      <c r="HW54" s="407"/>
      <c r="HX54" s="407"/>
      <c r="HY54" s="407"/>
      <c r="HZ54" s="407"/>
      <c r="IA54" s="407"/>
      <c r="IB54" s="407"/>
      <c r="IC54" s="407"/>
      <c r="ID54" s="407"/>
      <c r="IE54" s="407"/>
      <c r="IF54" s="407"/>
      <c r="IG54" s="407"/>
      <c r="IH54" s="407"/>
      <c r="II54" s="407"/>
      <c r="IJ54" s="407"/>
      <c r="IK54" s="407"/>
      <c r="IL54" s="407"/>
      <c r="IM54" s="407"/>
      <c r="IN54" s="407"/>
      <c r="IO54" s="407"/>
      <c r="IP54" s="407"/>
      <c r="IQ54" s="407"/>
      <c r="IR54" s="407"/>
      <c r="IS54" s="407"/>
      <c r="IT54" s="407"/>
      <c r="IU54" s="407"/>
    </row>
    <row r="55" spans="1:255" hidden="1"/>
    <row r="56" spans="1:255" hidden="1"/>
    <row r="57" spans="1:255" hidden="1"/>
    <row r="58" spans="1:255" hidden="1"/>
    <row r="59" spans="1:255" hidden="1"/>
    <row r="60" spans="1:255" hidden="1"/>
    <row r="61" spans="1:255" hidden="1"/>
    <row r="62" spans="1:255" hidden="1"/>
    <row r="63" spans="1:255" hidden="1"/>
    <row r="64" spans="1:25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Protection password="DBC9" sheet="1" objects="1" scenarios="1" selectLockedCells="1"/>
  <mergeCells count="12">
    <mergeCell ref="G51:J51"/>
    <mergeCell ref="G52:J52"/>
    <mergeCell ref="G53:J53"/>
    <mergeCell ref="J7:M7"/>
    <mergeCell ref="A1:V1"/>
    <mergeCell ref="G7:G9"/>
    <mergeCell ref="V7:V9"/>
    <mergeCell ref="P7:P9"/>
    <mergeCell ref="A7:A9"/>
    <mergeCell ref="S7:S9"/>
    <mergeCell ref="A2:V2"/>
    <mergeCell ref="E4:S4"/>
  </mergeCells>
  <phoneticPr fontId="3" type="noConversion"/>
  <dataValidations count="2">
    <dataValidation type="time" allowBlank="1" showInputMessage="1" showErrorMessage="1" errorTitle="Hinweis zur Eingabe" error="Bitte geben Sie die Uhrzeit mit Doppelpunkt ein; z.B. 15:00." sqref="M12:M42 J12:J42">
      <formula1>0</formula1>
      <formula2>0.999305555555556</formula2>
    </dataValidation>
    <dataValidation allowBlank="1" sqref="E4:S4"/>
  </dataValidations>
  <printOptions horizontalCentered="1" verticalCentered="1"/>
  <pageMargins left="0.39370078740157483" right="0.19685039370078741" top="0.19685039370078741" bottom="0.39370078740157483" header="0" footer="0.11811023622047245"/>
  <pageSetup paperSize="9" scale="72" orientation="portrait" blackAndWhite="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V100"/>
  <sheetViews>
    <sheetView showGridLines="0" showRuler="0" view="pageLayout" zoomScaleNormal="100" workbookViewId="0">
      <selection activeCell="E4" sqref="E4:S4"/>
    </sheetView>
  </sheetViews>
  <sheetFormatPr baseColWidth="10" defaultColWidth="0" defaultRowHeight="15" zeroHeight="1"/>
  <cols>
    <col min="1" max="1" width="5.81640625" style="41" customWidth="1"/>
    <col min="2" max="3" width="0.7265625" style="41" customWidth="1"/>
    <col min="4" max="4" width="37.26953125" style="41" customWidth="1"/>
    <col min="5" max="6" width="0.7265625" style="41" customWidth="1"/>
    <col min="7" max="7" width="14.7265625" style="41" customWidth="1"/>
    <col min="8" max="9" width="0.7265625" style="41" customWidth="1"/>
    <col min="10" max="10" width="10.7265625" style="41" customWidth="1"/>
    <col min="11" max="12" width="0.7265625" style="41" customWidth="1"/>
    <col min="13" max="13" width="10.7265625" style="41" customWidth="1"/>
    <col min="14" max="14" width="0.7265625" style="41" customWidth="1"/>
    <col min="15" max="15" width="0.7265625" style="41" hidden="1" customWidth="1"/>
    <col min="16" max="16" width="8.7265625" style="41" hidden="1" customWidth="1"/>
    <col min="17" max="17" width="19" style="41" customWidth="1"/>
    <col min="18" max="18" width="0.26953125" style="41" customWidth="1"/>
    <col min="19" max="19" width="0.7265625" style="41" customWidth="1"/>
    <col min="20" max="20" width="16.453125" style="41" customWidth="1"/>
    <col min="21" max="21" width="0.7265625" style="41" customWidth="1"/>
    <col min="22" max="16384" width="13.26953125" style="41" hidden="1"/>
  </cols>
  <sheetData>
    <row r="1" spans="1:256" s="208" customFormat="1" ht="32.25" customHeight="1">
      <c r="A1" s="729"/>
      <c r="B1" s="729"/>
      <c r="C1" s="729"/>
      <c r="D1" s="729"/>
      <c r="E1" s="729"/>
      <c r="F1" s="729"/>
      <c r="G1" s="729"/>
      <c r="H1" s="729"/>
      <c r="I1" s="729"/>
      <c r="J1" s="729"/>
      <c r="K1" s="729"/>
      <c r="L1" s="729"/>
      <c r="M1" s="729"/>
      <c r="N1" s="729"/>
      <c r="O1" s="729"/>
      <c r="P1" s="729"/>
      <c r="Q1" s="729"/>
      <c r="R1" s="729"/>
      <c r="S1" s="729"/>
      <c r="T1" s="729"/>
      <c r="U1" s="42"/>
    </row>
    <row r="2" spans="1:256" s="208" customFormat="1" ht="22.5" customHeight="1">
      <c r="A2" s="720" t="s">
        <v>78</v>
      </c>
      <c r="B2" s="720"/>
      <c r="C2" s="720"/>
      <c r="D2" s="720"/>
      <c r="E2" s="720"/>
      <c r="F2" s="720"/>
      <c r="G2" s="720"/>
      <c r="H2" s="720"/>
      <c r="I2" s="720"/>
      <c r="J2" s="720"/>
      <c r="K2" s="720"/>
      <c r="L2" s="720"/>
      <c r="M2" s="720"/>
      <c r="N2" s="720"/>
      <c r="O2" s="720"/>
      <c r="P2" s="720"/>
      <c r="Q2" s="720"/>
      <c r="R2" s="720"/>
      <c r="S2" s="720"/>
      <c r="T2" s="720"/>
      <c r="U2" s="43"/>
    </row>
    <row r="3" spans="1:256" s="208" customFormat="1" ht="15.75" customHeight="1">
      <c r="A3" s="209"/>
      <c r="B3" s="209"/>
      <c r="C3" s="209"/>
      <c r="D3" s="209"/>
      <c r="E3" s="209"/>
      <c r="F3" s="209"/>
      <c r="G3" s="209"/>
      <c r="H3" s="209"/>
      <c r="I3" s="209"/>
      <c r="J3" s="209"/>
      <c r="K3" s="209"/>
      <c r="L3" s="209"/>
      <c r="M3" s="209"/>
      <c r="N3" s="209"/>
      <c r="O3" s="209"/>
      <c r="P3" s="209"/>
      <c r="Q3" s="209"/>
      <c r="R3" s="209"/>
      <c r="S3" s="209"/>
      <c r="T3" s="209"/>
      <c r="U3" s="43"/>
    </row>
    <row r="4" spans="1:256" s="208" customFormat="1" ht="19.5" customHeight="1">
      <c r="A4" s="41"/>
      <c r="B4" s="41"/>
      <c r="C4" s="57"/>
      <c r="D4" s="212" t="s">
        <v>28</v>
      </c>
      <c r="E4" s="721"/>
      <c r="F4" s="722"/>
      <c r="G4" s="722"/>
      <c r="H4" s="722"/>
      <c r="I4" s="722"/>
      <c r="J4" s="722"/>
      <c r="K4" s="722"/>
      <c r="L4" s="722"/>
      <c r="M4" s="722"/>
      <c r="N4" s="722"/>
      <c r="O4" s="722"/>
      <c r="P4" s="722"/>
      <c r="Q4" s="722"/>
      <c r="R4" s="722"/>
      <c r="S4" s="723"/>
      <c r="T4" s="44"/>
      <c r="U4" s="44"/>
      <c r="V4" s="44"/>
      <c r="W4" s="41"/>
    </row>
    <row r="5" spans="1:256" s="208" customFormat="1" ht="15.75" customHeight="1">
      <c r="A5" s="51"/>
      <c r="B5" s="51"/>
      <c r="C5" s="51"/>
      <c r="D5" s="56"/>
      <c r="E5" s="51"/>
      <c r="F5" s="51"/>
      <c r="G5" s="51"/>
      <c r="H5" s="51"/>
      <c r="I5" s="51"/>
      <c r="J5" s="51"/>
      <c r="K5" s="51"/>
      <c r="L5" s="51"/>
      <c r="M5" s="51"/>
      <c r="N5" s="51"/>
      <c r="O5" s="51"/>
      <c r="P5" s="51"/>
      <c r="Q5" s="51"/>
      <c r="R5" s="51"/>
      <c r="S5" s="51"/>
      <c r="T5" s="51"/>
      <c r="U5" s="51"/>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c r="IU5" s="223"/>
      <c r="IV5" s="223"/>
    </row>
    <row r="6" spans="1:256" s="422" customFormat="1" ht="5.15" customHeight="1">
      <c r="A6" s="412"/>
      <c r="B6" s="45"/>
      <c r="C6" s="45"/>
      <c r="D6" s="45"/>
      <c r="E6" s="45"/>
      <c r="F6" s="45"/>
      <c r="G6" s="45"/>
      <c r="H6" s="45"/>
      <c r="I6" s="45"/>
      <c r="J6" s="45"/>
      <c r="K6" s="45"/>
      <c r="L6" s="45"/>
      <c r="M6" s="45"/>
      <c r="N6" s="45"/>
      <c r="O6" s="45"/>
      <c r="P6" s="45"/>
      <c r="Q6" s="45"/>
      <c r="R6" s="45"/>
      <c r="S6" s="213"/>
      <c r="T6" s="413"/>
      <c r="U6" s="420"/>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1"/>
      <c r="FR6" s="421"/>
      <c r="FS6" s="421"/>
      <c r="FT6" s="421"/>
      <c r="FU6" s="421"/>
      <c r="FV6" s="421"/>
      <c r="FW6" s="421"/>
      <c r="FX6" s="421"/>
      <c r="FY6" s="421"/>
      <c r="FZ6" s="421"/>
      <c r="GA6" s="421"/>
      <c r="GB6" s="421"/>
      <c r="GC6" s="421"/>
      <c r="GD6" s="421"/>
      <c r="GE6" s="421"/>
      <c r="GF6" s="421"/>
      <c r="GG6" s="421"/>
      <c r="GH6" s="421"/>
      <c r="GI6" s="421"/>
      <c r="GJ6" s="421"/>
      <c r="GK6" s="421"/>
      <c r="GL6" s="421"/>
      <c r="GM6" s="421"/>
      <c r="GN6" s="421"/>
      <c r="GO6" s="421"/>
      <c r="GP6" s="421"/>
      <c r="GQ6" s="421"/>
      <c r="GR6" s="421"/>
      <c r="GS6" s="421"/>
      <c r="GT6" s="421"/>
      <c r="GU6" s="421"/>
      <c r="GV6" s="421"/>
      <c r="GW6" s="421"/>
      <c r="GX6" s="421"/>
      <c r="GY6" s="421"/>
      <c r="GZ6" s="421"/>
      <c r="HA6" s="421"/>
      <c r="HB6" s="421"/>
      <c r="HC6" s="421"/>
      <c r="HD6" s="421"/>
      <c r="HE6" s="421"/>
      <c r="HF6" s="421"/>
      <c r="HG6" s="421"/>
      <c r="HH6" s="421"/>
      <c r="HI6" s="421"/>
      <c r="HJ6" s="421"/>
      <c r="HK6" s="421"/>
      <c r="HL6" s="421"/>
      <c r="HM6" s="421"/>
      <c r="HN6" s="421"/>
      <c r="HO6" s="421"/>
      <c r="HP6" s="421"/>
      <c r="HQ6" s="421"/>
      <c r="HR6" s="421"/>
      <c r="HS6" s="421"/>
      <c r="HT6" s="421"/>
      <c r="HU6" s="421"/>
      <c r="HV6" s="421"/>
      <c r="HW6" s="421"/>
      <c r="HX6" s="421"/>
      <c r="HY6" s="421"/>
      <c r="HZ6" s="421"/>
      <c r="IA6" s="421"/>
      <c r="IB6" s="421"/>
      <c r="IC6" s="421"/>
      <c r="ID6" s="421"/>
      <c r="IE6" s="421"/>
      <c r="IF6" s="421"/>
      <c r="IG6" s="421"/>
      <c r="IH6" s="421"/>
      <c r="II6" s="421"/>
      <c r="IJ6" s="421"/>
      <c r="IK6" s="421"/>
      <c r="IL6" s="421"/>
      <c r="IM6" s="421"/>
      <c r="IN6" s="421"/>
      <c r="IO6" s="421"/>
      <c r="IP6" s="421"/>
      <c r="IQ6" s="421"/>
      <c r="IR6" s="421"/>
      <c r="IS6" s="421"/>
      <c r="IT6" s="421"/>
      <c r="IU6" s="421"/>
      <c r="IV6" s="421"/>
    </row>
    <row r="7" spans="1:256" s="422" customFormat="1" ht="15.75" customHeight="1">
      <c r="A7" s="732" t="s">
        <v>29</v>
      </c>
      <c r="B7" s="53"/>
      <c r="C7" s="46"/>
      <c r="D7" s="46"/>
      <c r="E7" s="53"/>
      <c r="F7" s="46"/>
      <c r="G7" s="728" t="s">
        <v>30</v>
      </c>
      <c r="H7" s="53"/>
      <c r="I7" s="46"/>
      <c r="J7" s="727" t="s">
        <v>31</v>
      </c>
      <c r="K7" s="727"/>
      <c r="L7" s="727"/>
      <c r="M7" s="727"/>
      <c r="N7" s="47"/>
      <c r="O7" s="47"/>
      <c r="P7" s="730" t="s">
        <v>71</v>
      </c>
      <c r="Q7" s="730"/>
      <c r="R7" s="388"/>
      <c r="S7" s="389"/>
      <c r="T7" s="733" t="s">
        <v>33</v>
      </c>
      <c r="U7" s="423"/>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c r="DK7" s="420"/>
      <c r="DL7" s="420"/>
      <c r="DM7" s="420"/>
      <c r="DN7" s="420"/>
      <c r="DO7" s="420"/>
      <c r="DP7" s="420"/>
      <c r="DQ7" s="420"/>
      <c r="DR7" s="420"/>
      <c r="DS7" s="420"/>
      <c r="DT7" s="420"/>
      <c r="DU7" s="420"/>
      <c r="DV7" s="420"/>
      <c r="DW7" s="420"/>
      <c r="DX7" s="420"/>
      <c r="DY7" s="420"/>
      <c r="DZ7" s="420"/>
      <c r="EA7" s="420"/>
      <c r="EB7" s="420"/>
      <c r="EC7" s="420"/>
      <c r="ED7" s="420"/>
      <c r="EE7" s="420"/>
      <c r="EF7" s="420"/>
      <c r="EG7" s="420"/>
      <c r="EH7" s="420"/>
      <c r="EI7" s="420"/>
      <c r="EJ7" s="420"/>
      <c r="EK7" s="420"/>
      <c r="EL7" s="420"/>
      <c r="EM7" s="420"/>
      <c r="EN7" s="420"/>
      <c r="EO7" s="420"/>
      <c r="EP7" s="420"/>
      <c r="EQ7" s="420"/>
      <c r="ER7" s="420"/>
      <c r="ES7" s="420"/>
      <c r="ET7" s="420"/>
      <c r="EU7" s="420"/>
      <c r="EV7" s="420"/>
      <c r="EW7" s="420"/>
      <c r="EX7" s="420"/>
      <c r="EY7" s="420"/>
      <c r="EZ7" s="420"/>
      <c r="FA7" s="420"/>
      <c r="FB7" s="420"/>
      <c r="FC7" s="420"/>
      <c r="FD7" s="420"/>
      <c r="FE7" s="420"/>
      <c r="FF7" s="420"/>
      <c r="FG7" s="420"/>
      <c r="FH7" s="420"/>
      <c r="FI7" s="420"/>
      <c r="FJ7" s="420"/>
      <c r="FK7" s="420"/>
      <c r="FL7" s="420"/>
      <c r="FM7" s="420"/>
      <c r="FN7" s="420"/>
      <c r="FO7" s="420"/>
      <c r="FP7" s="420"/>
      <c r="FQ7" s="420"/>
      <c r="FR7" s="420"/>
      <c r="FS7" s="420"/>
      <c r="FT7" s="420"/>
      <c r="FU7" s="420"/>
      <c r="FV7" s="420"/>
      <c r="FW7" s="420"/>
      <c r="FX7" s="420"/>
      <c r="FY7" s="420"/>
      <c r="FZ7" s="420"/>
      <c r="GA7" s="420"/>
      <c r="GB7" s="420"/>
      <c r="GC7" s="420"/>
      <c r="GD7" s="420"/>
      <c r="GE7" s="420"/>
      <c r="GF7" s="420"/>
      <c r="GG7" s="420"/>
      <c r="GH7" s="420"/>
      <c r="GI7" s="420"/>
      <c r="GJ7" s="420"/>
      <c r="GK7" s="420"/>
      <c r="GL7" s="420"/>
      <c r="GM7" s="420"/>
      <c r="GN7" s="420"/>
      <c r="GO7" s="420"/>
      <c r="GP7" s="420"/>
      <c r="GQ7" s="420"/>
      <c r="GR7" s="420"/>
      <c r="GS7" s="420"/>
      <c r="GT7" s="420"/>
      <c r="GU7" s="420"/>
      <c r="GV7" s="420"/>
      <c r="GW7" s="420"/>
      <c r="GX7" s="420"/>
      <c r="GY7" s="420"/>
      <c r="GZ7" s="420"/>
      <c r="HA7" s="420"/>
      <c r="HB7" s="420"/>
      <c r="HC7" s="420"/>
      <c r="HD7" s="420"/>
      <c r="HE7" s="420"/>
      <c r="HF7" s="420"/>
      <c r="HG7" s="420"/>
      <c r="HH7" s="420"/>
      <c r="HI7" s="420"/>
      <c r="HJ7" s="420"/>
      <c r="HK7" s="420"/>
      <c r="HL7" s="420"/>
      <c r="HM7" s="420"/>
      <c r="HN7" s="420"/>
      <c r="HO7" s="420"/>
      <c r="HP7" s="420"/>
      <c r="HQ7" s="420"/>
      <c r="HR7" s="420"/>
      <c r="HS7" s="420"/>
      <c r="HT7" s="420"/>
      <c r="HU7" s="420"/>
      <c r="HV7" s="420"/>
      <c r="HW7" s="420"/>
      <c r="HX7" s="420"/>
      <c r="HY7" s="420"/>
      <c r="HZ7" s="420"/>
      <c r="IA7" s="420"/>
      <c r="IB7" s="420"/>
      <c r="IC7" s="420"/>
      <c r="ID7" s="420"/>
      <c r="IE7" s="420"/>
      <c r="IF7" s="420"/>
      <c r="IG7" s="420"/>
      <c r="IH7" s="420"/>
      <c r="II7" s="420"/>
      <c r="IJ7" s="420"/>
      <c r="IK7" s="420"/>
      <c r="IL7" s="420"/>
      <c r="IM7" s="420"/>
      <c r="IN7" s="420"/>
      <c r="IO7" s="420"/>
      <c r="IP7" s="420"/>
      <c r="IQ7" s="420"/>
      <c r="IR7" s="420"/>
      <c r="IS7" s="420"/>
      <c r="IT7" s="420"/>
      <c r="IU7" s="420"/>
      <c r="IV7" s="420"/>
    </row>
    <row r="8" spans="1:256" s="422" customFormat="1" ht="15.75" customHeight="1">
      <c r="A8" s="732"/>
      <c r="B8" s="54"/>
      <c r="C8" s="48"/>
      <c r="D8" s="48" t="s">
        <v>34</v>
      </c>
      <c r="E8" s="54"/>
      <c r="F8" s="48"/>
      <c r="G8" s="728"/>
      <c r="H8" s="54"/>
      <c r="I8" s="48"/>
      <c r="J8" s="48" t="s">
        <v>4</v>
      </c>
      <c r="K8" s="54"/>
      <c r="L8" s="48"/>
      <c r="M8" s="48" t="s">
        <v>6</v>
      </c>
      <c r="N8" s="54"/>
      <c r="O8" s="48"/>
      <c r="P8" s="730"/>
      <c r="Q8" s="730"/>
      <c r="R8" s="388"/>
      <c r="S8" s="389"/>
      <c r="T8" s="733"/>
      <c r="U8" s="423"/>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c r="ER8" s="420"/>
      <c r="ES8" s="420"/>
      <c r="ET8" s="420"/>
      <c r="EU8" s="420"/>
      <c r="EV8" s="420"/>
      <c r="EW8" s="420"/>
      <c r="EX8" s="420"/>
      <c r="EY8" s="420"/>
      <c r="EZ8" s="420"/>
      <c r="FA8" s="420"/>
      <c r="FB8" s="420"/>
      <c r="FC8" s="420"/>
      <c r="FD8" s="420"/>
      <c r="FE8" s="420"/>
      <c r="FF8" s="420"/>
      <c r="FG8" s="420"/>
      <c r="FH8" s="420"/>
      <c r="FI8" s="420"/>
      <c r="FJ8" s="420"/>
      <c r="FK8" s="420"/>
      <c r="FL8" s="420"/>
      <c r="FM8" s="420"/>
      <c r="FN8" s="420"/>
      <c r="FO8" s="420"/>
      <c r="FP8" s="420"/>
      <c r="FQ8" s="420"/>
      <c r="FR8" s="420"/>
      <c r="FS8" s="420"/>
      <c r="FT8" s="420"/>
      <c r="FU8" s="420"/>
      <c r="FV8" s="420"/>
      <c r="FW8" s="420"/>
      <c r="FX8" s="420"/>
      <c r="FY8" s="420"/>
      <c r="FZ8" s="420"/>
      <c r="GA8" s="420"/>
      <c r="GB8" s="420"/>
      <c r="GC8" s="420"/>
      <c r="GD8" s="420"/>
      <c r="GE8" s="420"/>
      <c r="GF8" s="420"/>
      <c r="GG8" s="420"/>
      <c r="GH8" s="420"/>
      <c r="GI8" s="420"/>
      <c r="GJ8" s="420"/>
      <c r="GK8" s="420"/>
      <c r="GL8" s="420"/>
      <c r="GM8" s="420"/>
      <c r="GN8" s="420"/>
      <c r="GO8" s="420"/>
      <c r="GP8" s="420"/>
      <c r="GQ8" s="420"/>
      <c r="GR8" s="420"/>
      <c r="GS8" s="420"/>
      <c r="GT8" s="420"/>
      <c r="GU8" s="420"/>
      <c r="GV8" s="420"/>
      <c r="GW8" s="420"/>
      <c r="GX8" s="420"/>
      <c r="GY8" s="420"/>
      <c r="GZ8" s="420"/>
      <c r="HA8" s="420"/>
      <c r="HB8" s="420"/>
      <c r="HC8" s="420"/>
      <c r="HD8" s="420"/>
      <c r="HE8" s="420"/>
      <c r="HF8" s="420"/>
      <c r="HG8" s="420"/>
      <c r="HH8" s="420"/>
      <c r="HI8" s="420"/>
      <c r="HJ8" s="420"/>
      <c r="HK8" s="420"/>
      <c r="HL8" s="420"/>
      <c r="HM8" s="420"/>
      <c r="HN8" s="420"/>
      <c r="HO8" s="420"/>
      <c r="HP8" s="420"/>
      <c r="HQ8" s="420"/>
      <c r="HR8" s="420"/>
      <c r="HS8" s="420"/>
      <c r="HT8" s="420"/>
      <c r="HU8" s="420"/>
      <c r="HV8" s="420"/>
      <c r="HW8" s="420"/>
      <c r="HX8" s="420"/>
      <c r="HY8" s="420"/>
      <c r="HZ8" s="420"/>
      <c r="IA8" s="420"/>
      <c r="IB8" s="420"/>
      <c r="IC8" s="420"/>
      <c r="ID8" s="420"/>
      <c r="IE8" s="420"/>
      <c r="IF8" s="420"/>
      <c r="IG8" s="420"/>
      <c r="IH8" s="420"/>
      <c r="II8" s="420"/>
      <c r="IJ8" s="420"/>
      <c r="IK8" s="420"/>
      <c r="IL8" s="420"/>
      <c r="IM8" s="420"/>
      <c r="IN8" s="420"/>
      <c r="IO8" s="420"/>
      <c r="IP8" s="420"/>
      <c r="IQ8" s="420"/>
      <c r="IR8" s="420"/>
      <c r="IS8" s="420"/>
      <c r="IT8" s="420"/>
      <c r="IU8" s="420"/>
      <c r="IV8" s="420"/>
    </row>
    <row r="9" spans="1:256" s="422" customFormat="1">
      <c r="A9" s="732"/>
      <c r="B9" s="54"/>
      <c r="C9" s="48"/>
      <c r="D9" s="48"/>
      <c r="E9" s="54"/>
      <c r="F9" s="48"/>
      <c r="G9" s="728"/>
      <c r="H9" s="54"/>
      <c r="I9" s="48"/>
      <c r="J9" s="48"/>
      <c r="K9" s="54"/>
      <c r="L9" s="48"/>
      <c r="M9" s="48"/>
      <c r="N9" s="54"/>
      <c r="O9" s="48"/>
      <c r="P9" s="49"/>
      <c r="Q9" s="50" t="s">
        <v>39</v>
      </c>
      <c r="R9" s="388"/>
      <c r="S9" s="389"/>
      <c r="T9" s="733"/>
      <c r="U9" s="423"/>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0"/>
      <c r="DV9" s="420"/>
      <c r="DW9" s="420"/>
      <c r="DX9" s="420"/>
      <c r="DY9" s="420"/>
      <c r="DZ9" s="420"/>
      <c r="EA9" s="420"/>
      <c r="EB9" s="420"/>
      <c r="EC9" s="420"/>
      <c r="ED9" s="420"/>
      <c r="EE9" s="420"/>
      <c r="EF9" s="420"/>
      <c r="EG9" s="420"/>
      <c r="EH9" s="420"/>
      <c r="EI9" s="420"/>
      <c r="EJ9" s="420"/>
      <c r="EK9" s="420"/>
      <c r="EL9" s="420"/>
      <c r="EM9" s="420"/>
      <c r="EN9" s="420"/>
      <c r="EO9" s="420"/>
      <c r="EP9" s="420"/>
      <c r="EQ9" s="420"/>
      <c r="ER9" s="420"/>
      <c r="ES9" s="420"/>
      <c r="ET9" s="420"/>
      <c r="EU9" s="420"/>
      <c r="EV9" s="420"/>
      <c r="EW9" s="420"/>
      <c r="EX9" s="420"/>
      <c r="EY9" s="420"/>
      <c r="EZ9" s="420"/>
      <c r="FA9" s="420"/>
      <c r="FB9" s="420"/>
      <c r="FC9" s="420"/>
      <c r="FD9" s="420"/>
      <c r="FE9" s="420"/>
      <c r="FF9" s="420"/>
      <c r="FG9" s="420"/>
      <c r="FH9" s="420"/>
      <c r="FI9" s="420"/>
      <c r="FJ9" s="420"/>
      <c r="FK9" s="420"/>
      <c r="FL9" s="420"/>
      <c r="FM9" s="420"/>
      <c r="FN9" s="420"/>
      <c r="FO9" s="420"/>
      <c r="FP9" s="420"/>
      <c r="FQ9" s="420"/>
      <c r="FR9" s="420"/>
      <c r="FS9" s="420"/>
      <c r="FT9" s="420"/>
      <c r="FU9" s="420"/>
      <c r="FV9" s="420"/>
      <c r="FW9" s="420"/>
      <c r="FX9" s="420"/>
      <c r="FY9" s="420"/>
      <c r="FZ9" s="420"/>
      <c r="GA9" s="420"/>
      <c r="GB9" s="420"/>
      <c r="GC9" s="420"/>
      <c r="GD9" s="420"/>
      <c r="GE9" s="420"/>
      <c r="GF9" s="420"/>
      <c r="GG9" s="420"/>
      <c r="GH9" s="420"/>
      <c r="GI9" s="420"/>
      <c r="GJ9" s="420"/>
      <c r="GK9" s="420"/>
      <c r="GL9" s="420"/>
      <c r="GM9" s="420"/>
      <c r="GN9" s="420"/>
      <c r="GO9" s="420"/>
      <c r="GP9" s="420"/>
      <c r="GQ9" s="420"/>
      <c r="GR9" s="420"/>
      <c r="GS9" s="420"/>
      <c r="GT9" s="420"/>
      <c r="GU9" s="420"/>
      <c r="GV9" s="420"/>
      <c r="GW9" s="420"/>
      <c r="GX9" s="420"/>
      <c r="GY9" s="420"/>
      <c r="GZ9" s="420"/>
      <c r="HA9" s="420"/>
      <c r="HB9" s="420"/>
      <c r="HC9" s="420"/>
      <c r="HD9" s="420"/>
      <c r="HE9" s="420"/>
      <c r="HF9" s="420"/>
      <c r="HG9" s="420"/>
      <c r="HH9" s="420"/>
      <c r="HI9" s="420"/>
      <c r="HJ9" s="420"/>
      <c r="HK9" s="420"/>
      <c r="HL9" s="420"/>
      <c r="HM9" s="420"/>
      <c r="HN9" s="420"/>
      <c r="HO9" s="420"/>
      <c r="HP9" s="420"/>
      <c r="HQ9" s="420"/>
      <c r="HR9" s="420"/>
      <c r="HS9" s="420"/>
      <c r="HT9" s="420"/>
      <c r="HU9" s="420"/>
      <c r="HV9" s="420"/>
      <c r="HW9" s="420"/>
      <c r="HX9" s="420"/>
      <c r="HY9" s="420"/>
      <c r="HZ9" s="420"/>
      <c r="IA9" s="420"/>
      <c r="IB9" s="420"/>
      <c r="IC9" s="420"/>
      <c r="ID9" s="420"/>
      <c r="IE9" s="420"/>
      <c r="IF9" s="420"/>
      <c r="IG9" s="420"/>
      <c r="IH9" s="420"/>
      <c r="II9" s="420"/>
      <c r="IJ9" s="420"/>
      <c r="IK9" s="420"/>
      <c r="IL9" s="420"/>
      <c r="IM9" s="420"/>
      <c r="IN9" s="420"/>
      <c r="IO9" s="420"/>
      <c r="IP9" s="420"/>
      <c r="IQ9" s="420"/>
      <c r="IR9" s="420"/>
      <c r="IS9" s="420"/>
      <c r="IT9" s="420"/>
      <c r="IU9" s="420"/>
      <c r="IV9" s="420"/>
    </row>
    <row r="10" spans="1:256" s="422" customFormat="1" ht="5.15" customHeight="1">
      <c r="A10" s="65"/>
      <c r="B10" s="55"/>
      <c r="C10" s="52"/>
      <c r="D10" s="52"/>
      <c r="E10" s="55"/>
      <c r="F10" s="52"/>
      <c r="G10" s="52"/>
      <c r="H10" s="55"/>
      <c r="I10" s="52"/>
      <c r="J10" s="52"/>
      <c r="K10" s="55"/>
      <c r="L10" s="52"/>
      <c r="M10" s="52"/>
      <c r="N10" s="55"/>
      <c r="O10" s="52"/>
      <c r="P10" s="52"/>
      <c r="Q10" s="52"/>
      <c r="R10" s="52"/>
      <c r="S10" s="55"/>
      <c r="T10" s="381"/>
      <c r="U10" s="424"/>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25"/>
      <c r="GD10" s="425"/>
      <c r="GE10" s="425"/>
      <c r="GF10" s="425"/>
      <c r="GG10" s="425"/>
      <c r="GH10" s="425"/>
      <c r="GI10" s="425"/>
      <c r="GJ10" s="425"/>
      <c r="GK10" s="425"/>
      <c r="GL10" s="425"/>
      <c r="GM10" s="425"/>
      <c r="GN10" s="425"/>
      <c r="GO10" s="425"/>
      <c r="GP10" s="425"/>
      <c r="GQ10" s="425"/>
      <c r="GR10" s="425"/>
      <c r="GS10" s="425"/>
      <c r="GT10" s="425"/>
      <c r="GU10" s="425"/>
      <c r="GV10" s="425"/>
      <c r="GW10" s="425"/>
      <c r="GX10" s="425"/>
      <c r="GY10" s="425"/>
      <c r="GZ10" s="425"/>
      <c r="HA10" s="425"/>
      <c r="HB10" s="425"/>
      <c r="HC10" s="425"/>
      <c r="HD10" s="425"/>
      <c r="HE10" s="425"/>
      <c r="HF10" s="425"/>
      <c r="HG10" s="425"/>
      <c r="HH10" s="425"/>
      <c r="HI10" s="425"/>
      <c r="HJ10" s="425"/>
      <c r="HK10" s="425"/>
      <c r="HL10" s="425"/>
      <c r="HM10" s="425"/>
      <c r="HN10" s="425"/>
      <c r="HO10" s="425"/>
      <c r="HP10" s="425"/>
      <c r="HQ10" s="425"/>
      <c r="HR10" s="425"/>
      <c r="HS10" s="425"/>
      <c r="HT10" s="425"/>
      <c r="HU10" s="425"/>
      <c r="HV10" s="425"/>
      <c r="HW10" s="425"/>
      <c r="HX10" s="425"/>
      <c r="HY10" s="425"/>
      <c r="HZ10" s="425"/>
      <c r="IA10" s="425"/>
      <c r="IB10" s="425"/>
      <c r="IC10" s="425"/>
      <c r="ID10" s="425"/>
      <c r="IE10" s="425"/>
      <c r="IF10" s="425"/>
      <c r="IG10" s="425"/>
      <c r="IH10" s="425"/>
      <c r="II10" s="425"/>
      <c r="IJ10" s="425"/>
      <c r="IK10" s="425"/>
      <c r="IL10" s="425"/>
      <c r="IM10" s="425"/>
      <c r="IN10" s="425"/>
      <c r="IO10" s="425"/>
      <c r="IP10" s="425"/>
      <c r="IQ10" s="425"/>
      <c r="IR10" s="425"/>
      <c r="IS10" s="425"/>
      <c r="IT10" s="425"/>
      <c r="IU10" s="425"/>
      <c r="IV10" s="425"/>
    </row>
    <row r="11" spans="1:256">
      <c r="A11" s="66"/>
      <c r="B11" s="57"/>
      <c r="E11" s="57"/>
      <c r="H11" s="57"/>
      <c r="K11" s="57"/>
      <c r="N11" s="57"/>
      <c r="R11" s="44"/>
      <c r="S11" s="57"/>
      <c r="T11" s="384"/>
      <c r="U11" s="382"/>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390"/>
    </row>
    <row r="12" spans="1:256" s="208" customFormat="1" ht="24.5">
      <c r="A12" s="67">
        <v>1</v>
      </c>
      <c r="B12" s="58"/>
      <c r="C12" s="59"/>
      <c r="D12" s="38"/>
      <c r="E12" s="217"/>
      <c r="F12" s="70"/>
      <c r="G12" s="379"/>
      <c r="H12" s="57"/>
      <c r="I12" s="41"/>
      <c r="J12" s="39"/>
      <c r="K12" s="218"/>
      <c r="L12" s="219"/>
      <c r="M12" s="39"/>
      <c r="N12" s="57"/>
      <c r="O12" s="41"/>
      <c r="P12" s="71">
        <f t="shared" ref="P12:P42" si="0">+Q12</f>
        <v>0</v>
      </c>
      <c r="Q12" s="64">
        <f t="shared" ref="Q12:Q42" si="1">+M12-J12</f>
        <v>0</v>
      </c>
      <c r="R12" s="44"/>
      <c r="S12" s="57"/>
      <c r="T12" s="385">
        <f>IF(+P12&gt;0.33334,12,0)</f>
        <v>0</v>
      </c>
      <c r="U12" s="383"/>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c r="EQ12" s="224"/>
      <c r="ER12" s="224"/>
      <c r="ES12" s="224"/>
      <c r="ET12" s="224"/>
      <c r="EU12" s="224"/>
      <c r="EV12" s="224"/>
      <c r="EW12" s="224"/>
      <c r="EX12" s="224"/>
      <c r="EY12" s="224"/>
      <c r="EZ12" s="224"/>
      <c r="FA12" s="224"/>
      <c r="FB12" s="224"/>
      <c r="FC12" s="224"/>
      <c r="FD12" s="224"/>
      <c r="FE12" s="224"/>
      <c r="FF12" s="224"/>
      <c r="FG12" s="224"/>
      <c r="FH12" s="224"/>
      <c r="FI12" s="224"/>
      <c r="FJ12" s="224"/>
      <c r="FK12" s="224"/>
      <c r="FL12" s="224"/>
      <c r="FM12" s="224"/>
      <c r="FN12" s="224"/>
      <c r="FO12" s="224"/>
      <c r="FP12" s="224"/>
      <c r="FQ12" s="224"/>
      <c r="FR12" s="224"/>
      <c r="FS12" s="224"/>
      <c r="FT12" s="224"/>
      <c r="FU12" s="224"/>
      <c r="FV12" s="224"/>
      <c r="FW12" s="224"/>
      <c r="FX12" s="224"/>
      <c r="FY12" s="224"/>
      <c r="FZ12" s="224"/>
      <c r="GA12" s="224"/>
      <c r="GB12" s="224"/>
      <c r="GC12" s="224"/>
      <c r="GD12" s="224"/>
      <c r="GE12" s="224"/>
      <c r="GF12" s="224"/>
      <c r="GG12" s="224"/>
      <c r="GH12" s="224"/>
      <c r="GI12" s="224"/>
      <c r="GJ12" s="224"/>
      <c r="GK12" s="224"/>
      <c r="GL12" s="224"/>
      <c r="GM12" s="224"/>
      <c r="GN12" s="224"/>
      <c r="GO12" s="224"/>
      <c r="GP12" s="224"/>
      <c r="GQ12" s="224"/>
      <c r="GR12" s="224"/>
      <c r="GS12" s="224"/>
      <c r="GT12" s="224"/>
      <c r="GU12" s="224"/>
      <c r="GV12" s="224"/>
      <c r="GW12" s="224"/>
      <c r="GX12" s="224"/>
      <c r="GY12" s="224"/>
      <c r="GZ12" s="224"/>
      <c r="HA12" s="224"/>
      <c r="HB12" s="224"/>
      <c r="HC12" s="224"/>
      <c r="HD12" s="224"/>
      <c r="HE12" s="224"/>
      <c r="HF12" s="224"/>
      <c r="HG12" s="224"/>
      <c r="HH12" s="224"/>
      <c r="HI12" s="224"/>
      <c r="HJ12" s="224"/>
      <c r="HK12" s="224"/>
      <c r="HL12" s="224"/>
      <c r="HM12" s="224"/>
      <c r="HN12" s="224"/>
      <c r="HO12" s="224"/>
      <c r="HP12" s="224"/>
      <c r="HQ12" s="224"/>
      <c r="HR12" s="224"/>
      <c r="HS12" s="224"/>
      <c r="HT12" s="224"/>
      <c r="HU12" s="224"/>
      <c r="HV12" s="224"/>
      <c r="HW12" s="224"/>
      <c r="HX12" s="224"/>
      <c r="HY12" s="224"/>
      <c r="HZ12" s="224"/>
      <c r="IA12" s="224"/>
      <c r="IB12" s="224"/>
      <c r="IC12" s="224"/>
      <c r="ID12" s="224"/>
      <c r="IE12" s="224"/>
      <c r="IF12" s="224"/>
      <c r="IG12" s="224"/>
      <c r="IH12" s="224"/>
      <c r="II12" s="224"/>
      <c r="IJ12" s="224"/>
      <c r="IK12" s="224"/>
      <c r="IL12" s="224"/>
      <c r="IM12" s="224"/>
      <c r="IN12" s="224"/>
      <c r="IO12" s="224"/>
      <c r="IP12" s="224"/>
      <c r="IQ12" s="224"/>
      <c r="IR12" s="224"/>
      <c r="IS12" s="224"/>
      <c r="IT12" s="224"/>
      <c r="IU12" s="224"/>
      <c r="IV12" s="224"/>
    </row>
    <row r="13" spans="1:256" s="208" customFormat="1" ht="24.5">
      <c r="A13" s="67">
        <f t="shared" ref="A13:A42" si="2">+A12+1</f>
        <v>2</v>
      </c>
      <c r="B13" s="58"/>
      <c r="C13" s="59"/>
      <c r="D13" s="38"/>
      <c r="E13" s="217"/>
      <c r="F13" s="70"/>
      <c r="G13" s="379"/>
      <c r="H13" s="57"/>
      <c r="I13" s="41"/>
      <c r="J13" s="39"/>
      <c r="K13" s="218"/>
      <c r="L13" s="219"/>
      <c r="M13" s="39"/>
      <c r="N13" s="57"/>
      <c r="O13" s="41"/>
      <c r="P13" s="71">
        <f t="shared" si="0"/>
        <v>0</v>
      </c>
      <c r="Q13" s="64">
        <f t="shared" si="1"/>
        <v>0</v>
      </c>
      <c r="R13" s="44"/>
      <c r="S13" s="57"/>
      <c r="T13" s="385">
        <f t="shared" ref="T13:T42" si="3">IF(+P13&gt;0.33334,12,0)</f>
        <v>0</v>
      </c>
      <c r="U13" s="383"/>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c r="FE13" s="224"/>
      <c r="FF13" s="224"/>
      <c r="FG13" s="224"/>
      <c r="FH13" s="224"/>
      <c r="FI13" s="224"/>
      <c r="FJ13" s="224"/>
      <c r="FK13" s="224"/>
      <c r="FL13" s="224"/>
      <c r="FM13" s="224"/>
      <c r="FN13" s="224"/>
      <c r="FO13" s="224"/>
      <c r="FP13" s="224"/>
      <c r="FQ13" s="224"/>
      <c r="FR13" s="224"/>
      <c r="FS13" s="224"/>
      <c r="FT13" s="224"/>
      <c r="FU13" s="224"/>
      <c r="FV13" s="224"/>
      <c r="FW13" s="224"/>
      <c r="FX13" s="224"/>
      <c r="FY13" s="224"/>
      <c r="FZ13" s="224"/>
      <c r="GA13" s="224"/>
      <c r="GB13" s="224"/>
      <c r="GC13" s="224"/>
      <c r="GD13" s="224"/>
      <c r="GE13" s="224"/>
      <c r="GF13" s="224"/>
      <c r="GG13" s="224"/>
      <c r="GH13" s="224"/>
      <c r="GI13" s="224"/>
      <c r="GJ13" s="224"/>
      <c r="GK13" s="224"/>
      <c r="GL13" s="224"/>
      <c r="GM13" s="224"/>
      <c r="GN13" s="224"/>
      <c r="GO13" s="224"/>
      <c r="GP13" s="224"/>
      <c r="GQ13" s="224"/>
      <c r="GR13" s="224"/>
      <c r="GS13" s="224"/>
      <c r="GT13" s="224"/>
      <c r="GU13" s="224"/>
      <c r="GV13" s="224"/>
      <c r="GW13" s="224"/>
      <c r="GX13" s="224"/>
      <c r="GY13" s="224"/>
      <c r="GZ13" s="224"/>
      <c r="HA13" s="224"/>
      <c r="HB13" s="224"/>
      <c r="HC13" s="224"/>
      <c r="HD13" s="224"/>
      <c r="HE13" s="224"/>
      <c r="HF13" s="224"/>
      <c r="HG13" s="224"/>
      <c r="HH13" s="224"/>
      <c r="HI13" s="224"/>
      <c r="HJ13" s="224"/>
      <c r="HK13" s="224"/>
      <c r="HL13" s="224"/>
      <c r="HM13" s="224"/>
      <c r="HN13" s="224"/>
      <c r="HO13" s="224"/>
      <c r="HP13" s="224"/>
      <c r="HQ13" s="224"/>
      <c r="HR13" s="224"/>
      <c r="HS13" s="224"/>
      <c r="HT13" s="224"/>
      <c r="HU13" s="224"/>
      <c r="HV13" s="224"/>
      <c r="HW13" s="224"/>
      <c r="HX13" s="224"/>
      <c r="HY13" s="224"/>
      <c r="HZ13" s="224"/>
      <c r="IA13" s="224"/>
      <c r="IB13" s="224"/>
      <c r="IC13" s="224"/>
      <c r="ID13" s="224"/>
      <c r="IE13" s="224"/>
      <c r="IF13" s="224"/>
      <c r="IG13" s="224"/>
      <c r="IH13" s="224"/>
      <c r="II13" s="224"/>
      <c r="IJ13" s="224"/>
      <c r="IK13" s="224"/>
      <c r="IL13" s="224"/>
      <c r="IM13" s="224"/>
      <c r="IN13" s="224"/>
      <c r="IO13" s="224"/>
      <c r="IP13" s="224"/>
      <c r="IQ13" s="224"/>
      <c r="IR13" s="224"/>
      <c r="IS13" s="224"/>
      <c r="IT13" s="224"/>
      <c r="IU13" s="224"/>
      <c r="IV13" s="224"/>
    </row>
    <row r="14" spans="1:256" s="208" customFormat="1" ht="24.5">
      <c r="A14" s="67">
        <f t="shared" si="2"/>
        <v>3</v>
      </c>
      <c r="B14" s="58"/>
      <c r="C14" s="59"/>
      <c r="D14" s="38"/>
      <c r="E14" s="217"/>
      <c r="F14" s="70"/>
      <c r="G14" s="379"/>
      <c r="H14" s="57"/>
      <c r="I14" s="41"/>
      <c r="J14" s="39"/>
      <c r="K14" s="218"/>
      <c r="L14" s="219"/>
      <c r="M14" s="39"/>
      <c r="N14" s="57"/>
      <c r="O14" s="41"/>
      <c r="P14" s="71">
        <f t="shared" si="0"/>
        <v>0</v>
      </c>
      <c r="Q14" s="64">
        <f t="shared" si="1"/>
        <v>0</v>
      </c>
      <c r="R14" s="44"/>
      <c r="S14" s="57"/>
      <c r="T14" s="385">
        <f t="shared" si="3"/>
        <v>0</v>
      </c>
      <c r="U14" s="383"/>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4"/>
      <c r="HC14" s="224"/>
      <c r="HD14" s="224"/>
      <c r="HE14" s="224"/>
      <c r="HF14" s="224"/>
      <c r="HG14" s="224"/>
      <c r="HH14" s="224"/>
      <c r="HI14" s="224"/>
      <c r="HJ14" s="224"/>
      <c r="HK14" s="224"/>
      <c r="HL14" s="224"/>
      <c r="HM14" s="224"/>
      <c r="HN14" s="224"/>
      <c r="HO14" s="224"/>
      <c r="HP14" s="224"/>
      <c r="HQ14" s="224"/>
      <c r="HR14" s="224"/>
      <c r="HS14" s="224"/>
      <c r="HT14" s="224"/>
      <c r="HU14" s="224"/>
      <c r="HV14" s="224"/>
      <c r="HW14" s="224"/>
      <c r="HX14" s="224"/>
      <c r="HY14" s="224"/>
      <c r="HZ14" s="224"/>
      <c r="IA14" s="224"/>
      <c r="IB14" s="224"/>
      <c r="IC14" s="224"/>
      <c r="ID14" s="224"/>
      <c r="IE14" s="224"/>
      <c r="IF14" s="224"/>
      <c r="IG14" s="224"/>
      <c r="IH14" s="224"/>
      <c r="II14" s="224"/>
      <c r="IJ14" s="224"/>
      <c r="IK14" s="224"/>
      <c r="IL14" s="224"/>
      <c r="IM14" s="224"/>
      <c r="IN14" s="224"/>
      <c r="IO14" s="224"/>
      <c r="IP14" s="224"/>
      <c r="IQ14" s="224"/>
      <c r="IR14" s="224"/>
      <c r="IS14" s="224"/>
      <c r="IT14" s="224"/>
      <c r="IU14" s="224"/>
      <c r="IV14" s="224"/>
    </row>
    <row r="15" spans="1:256" s="208" customFormat="1" ht="24.5">
      <c r="A15" s="67">
        <f t="shared" si="2"/>
        <v>4</v>
      </c>
      <c r="B15" s="58"/>
      <c r="C15" s="59"/>
      <c r="D15" s="38"/>
      <c r="E15" s="217"/>
      <c r="F15" s="70"/>
      <c r="G15" s="379"/>
      <c r="H15" s="57"/>
      <c r="I15" s="41"/>
      <c r="J15" s="39"/>
      <c r="K15" s="218"/>
      <c r="L15" s="219"/>
      <c r="M15" s="39"/>
      <c r="N15" s="57"/>
      <c r="O15" s="41"/>
      <c r="P15" s="71">
        <f t="shared" si="0"/>
        <v>0</v>
      </c>
      <c r="Q15" s="64">
        <f t="shared" si="1"/>
        <v>0</v>
      </c>
      <c r="R15" s="44"/>
      <c r="S15" s="57"/>
      <c r="T15" s="385">
        <f t="shared" si="3"/>
        <v>0</v>
      </c>
      <c r="U15" s="383"/>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24"/>
      <c r="GQ15" s="224"/>
      <c r="GR15" s="224"/>
      <c r="GS15" s="224"/>
      <c r="GT15" s="224"/>
      <c r="GU15" s="224"/>
      <c r="GV15" s="224"/>
      <c r="GW15" s="224"/>
      <c r="GX15" s="224"/>
      <c r="GY15" s="224"/>
      <c r="GZ15" s="224"/>
      <c r="HA15" s="224"/>
      <c r="HB15" s="224"/>
      <c r="HC15" s="224"/>
      <c r="HD15" s="224"/>
      <c r="HE15" s="224"/>
      <c r="HF15" s="224"/>
      <c r="HG15" s="224"/>
      <c r="HH15" s="224"/>
      <c r="HI15" s="224"/>
      <c r="HJ15" s="224"/>
      <c r="HK15" s="224"/>
      <c r="HL15" s="224"/>
      <c r="HM15" s="224"/>
      <c r="HN15" s="224"/>
      <c r="HO15" s="224"/>
      <c r="HP15" s="224"/>
      <c r="HQ15" s="224"/>
      <c r="HR15" s="224"/>
      <c r="HS15" s="224"/>
      <c r="HT15" s="224"/>
      <c r="HU15" s="224"/>
      <c r="HV15" s="224"/>
      <c r="HW15" s="224"/>
      <c r="HX15" s="224"/>
      <c r="HY15" s="224"/>
      <c r="HZ15" s="224"/>
      <c r="IA15" s="224"/>
      <c r="IB15" s="224"/>
      <c r="IC15" s="224"/>
      <c r="ID15" s="224"/>
      <c r="IE15" s="224"/>
      <c r="IF15" s="224"/>
      <c r="IG15" s="224"/>
      <c r="IH15" s="224"/>
      <c r="II15" s="224"/>
      <c r="IJ15" s="224"/>
      <c r="IK15" s="224"/>
      <c r="IL15" s="224"/>
      <c r="IM15" s="224"/>
      <c r="IN15" s="224"/>
      <c r="IO15" s="224"/>
      <c r="IP15" s="224"/>
      <c r="IQ15" s="224"/>
      <c r="IR15" s="224"/>
      <c r="IS15" s="224"/>
      <c r="IT15" s="224"/>
      <c r="IU15" s="224"/>
      <c r="IV15" s="224"/>
    </row>
    <row r="16" spans="1:256" s="208" customFormat="1" ht="24.5">
      <c r="A16" s="67">
        <f t="shared" si="2"/>
        <v>5</v>
      </c>
      <c r="B16" s="58"/>
      <c r="C16" s="59"/>
      <c r="D16" s="38"/>
      <c r="E16" s="217"/>
      <c r="F16" s="70"/>
      <c r="G16" s="379"/>
      <c r="H16" s="57"/>
      <c r="I16" s="41"/>
      <c r="J16" s="39"/>
      <c r="K16" s="218"/>
      <c r="L16" s="219"/>
      <c r="M16" s="39"/>
      <c r="N16" s="57"/>
      <c r="O16" s="41"/>
      <c r="P16" s="71">
        <f t="shared" si="0"/>
        <v>0</v>
      </c>
      <c r="Q16" s="64">
        <f t="shared" si="1"/>
        <v>0</v>
      </c>
      <c r="R16" s="44"/>
      <c r="S16" s="57"/>
      <c r="T16" s="385">
        <f t="shared" si="3"/>
        <v>0</v>
      </c>
      <c r="U16" s="383"/>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24"/>
      <c r="GQ16" s="224"/>
      <c r="GR16" s="224"/>
      <c r="GS16" s="224"/>
      <c r="GT16" s="224"/>
      <c r="GU16" s="224"/>
      <c r="GV16" s="224"/>
      <c r="GW16" s="224"/>
      <c r="GX16" s="224"/>
      <c r="GY16" s="224"/>
      <c r="GZ16" s="224"/>
      <c r="HA16" s="224"/>
      <c r="HB16" s="224"/>
      <c r="HC16" s="224"/>
      <c r="HD16" s="224"/>
      <c r="HE16" s="224"/>
      <c r="HF16" s="224"/>
      <c r="HG16" s="224"/>
      <c r="HH16" s="224"/>
      <c r="HI16" s="224"/>
      <c r="HJ16" s="224"/>
      <c r="HK16" s="224"/>
      <c r="HL16" s="224"/>
      <c r="HM16" s="224"/>
      <c r="HN16" s="224"/>
      <c r="HO16" s="224"/>
      <c r="HP16" s="224"/>
      <c r="HQ16" s="224"/>
      <c r="HR16" s="224"/>
      <c r="HS16" s="224"/>
      <c r="HT16" s="224"/>
      <c r="HU16" s="224"/>
      <c r="HV16" s="224"/>
      <c r="HW16" s="224"/>
      <c r="HX16" s="224"/>
      <c r="HY16" s="224"/>
      <c r="HZ16" s="224"/>
      <c r="IA16" s="224"/>
      <c r="IB16" s="224"/>
      <c r="IC16" s="224"/>
      <c r="ID16" s="224"/>
      <c r="IE16" s="224"/>
      <c r="IF16" s="224"/>
      <c r="IG16" s="224"/>
      <c r="IH16" s="224"/>
      <c r="II16" s="224"/>
      <c r="IJ16" s="224"/>
      <c r="IK16" s="224"/>
      <c r="IL16" s="224"/>
      <c r="IM16" s="224"/>
      <c r="IN16" s="224"/>
      <c r="IO16" s="224"/>
      <c r="IP16" s="224"/>
      <c r="IQ16" s="224"/>
      <c r="IR16" s="224"/>
      <c r="IS16" s="224"/>
      <c r="IT16" s="224"/>
      <c r="IU16" s="224"/>
      <c r="IV16" s="224"/>
    </row>
    <row r="17" spans="1:256" s="208" customFormat="1" ht="24.5">
      <c r="A17" s="67">
        <f t="shared" si="2"/>
        <v>6</v>
      </c>
      <c r="B17" s="58"/>
      <c r="C17" s="59"/>
      <c r="D17" s="38"/>
      <c r="E17" s="217"/>
      <c r="F17" s="70"/>
      <c r="G17" s="379"/>
      <c r="H17" s="57"/>
      <c r="I17" s="41"/>
      <c r="J17" s="39"/>
      <c r="K17" s="218"/>
      <c r="L17" s="219"/>
      <c r="M17" s="39"/>
      <c r="N17" s="57"/>
      <c r="O17" s="41"/>
      <c r="P17" s="71">
        <f t="shared" si="0"/>
        <v>0</v>
      </c>
      <c r="Q17" s="64">
        <f t="shared" si="1"/>
        <v>0</v>
      </c>
      <c r="R17" s="44"/>
      <c r="S17" s="57"/>
      <c r="T17" s="385">
        <f t="shared" si="3"/>
        <v>0</v>
      </c>
      <c r="U17" s="383"/>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24"/>
      <c r="GQ17" s="224"/>
      <c r="GR17" s="224"/>
      <c r="GS17" s="224"/>
      <c r="GT17" s="224"/>
      <c r="GU17" s="224"/>
      <c r="GV17" s="224"/>
      <c r="GW17" s="224"/>
      <c r="GX17" s="224"/>
      <c r="GY17" s="224"/>
      <c r="GZ17" s="224"/>
      <c r="HA17" s="224"/>
      <c r="HB17" s="224"/>
      <c r="HC17" s="224"/>
      <c r="HD17" s="224"/>
      <c r="HE17" s="224"/>
      <c r="HF17" s="224"/>
      <c r="HG17" s="224"/>
      <c r="HH17" s="224"/>
      <c r="HI17" s="224"/>
      <c r="HJ17" s="224"/>
      <c r="HK17" s="224"/>
      <c r="HL17" s="224"/>
      <c r="HM17" s="224"/>
      <c r="HN17" s="224"/>
      <c r="HO17" s="224"/>
      <c r="HP17" s="224"/>
      <c r="HQ17" s="224"/>
      <c r="HR17" s="224"/>
      <c r="HS17" s="224"/>
      <c r="HT17" s="224"/>
      <c r="HU17" s="224"/>
      <c r="HV17" s="224"/>
      <c r="HW17" s="224"/>
      <c r="HX17" s="224"/>
      <c r="HY17" s="224"/>
      <c r="HZ17" s="224"/>
      <c r="IA17" s="224"/>
      <c r="IB17" s="224"/>
      <c r="IC17" s="224"/>
      <c r="ID17" s="224"/>
      <c r="IE17" s="224"/>
      <c r="IF17" s="224"/>
      <c r="IG17" s="224"/>
      <c r="IH17" s="224"/>
      <c r="II17" s="224"/>
      <c r="IJ17" s="224"/>
      <c r="IK17" s="224"/>
      <c r="IL17" s="224"/>
      <c r="IM17" s="224"/>
      <c r="IN17" s="224"/>
      <c r="IO17" s="224"/>
      <c r="IP17" s="224"/>
      <c r="IQ17" s="224"/>
      <c r="IR17" s="224"/>
      <c r="IS17" s="224"/>
      <c r="IT17" s="224"/>
      <c r="IU17" s="224"/>
      <c r="IV17" s="224"/>
    </row>
    <row r="18" spans="1:256" s="208" customFormat="1" ht="24.5">
      <c r="A18" s="67">
        <f t="shared" si="2"/>
        <v>7</v>
      </c>
      <c r="B18" s="58"/>
      <c r="C18" s="59"/>
      <c r="D18" s="38"/>
      <c r="E18" s="217"/>
      <c r="F18" s="70"/>
      <c r="G18" s="379"/>
      <c r="H18" s="57"/>
      <c r="I18" s="41"/>
      <c r="J18" s="39"/>
      <c r="K18" s="218"/>
      <c r="L18" s="219"/>
      <c r="M18" s="39"/>
      <c r="N18" s="57"/>
      <c r="O18" s="41"/>
      <c r="P18" s="71">
        <f t="shared" si="0"/>
        <v>0</v>
      </c>
      <c r="Q18" s="64">
        <f t="shared" si="1"/>
        <v>0</v>
      </c>
      <c r="R18" s="44"/>
      <c r="S18" s="57"/>
      <c r="T18" s="385">
        <f t="shared" si="3"/>
        <v>0</v>
      </c>
      <c r="U18" s="383"/>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c r="HD18" s="224"/>
      <c r="HE18" s="224"/>
      <c r="HF18" s="224"/>
      <c r="HG18" s="224"/>
      <c r="HH18" s="224"/>
      <c r="HI18" s="224"/>
      <c r="HJ18" s="224"/>
      <c r="HK18" s="224"/>
      <c r="HL18" s="224"/>
      <c r="HM18" s="224"/>
      <c r="HN18" s="224"/>
      <c r="HO18" s="224"/>
      <c r="HP18" s="224"/>
      <c r="HQ18" s="224"/>
      <c r="HR18" s="224"/>
      <c r="HS18" s="224"/>
      <c r="HT18" s="224"/>
      <c r="HU18" s="224"/>
      <c r="HV18" s="224"/>
      <c r="HW18" s="224"/>
      <c r="HX18" s="224"/>
      <c r="HY18" s="224"/>
      <c r="HZ18" s="224"/>
      <c r="IA18" s="224"/>
      <c r="IB18" s="224"/>
      <c r="IC18" s="224"/>
      <c r="ID18" s="224"/>
      <c r="IE18" s="224"/>
      <c r="IF18" s="224"/>
      <c r="IG18" s="224"/>
      <c r="IH18" s="224"/>
      <c r="II18" s="224"/>
      <c r="IJ18" s="224"/>
      <c r="IK18" s="224"/>
      <c r="IL18" s="224"/>
      <c r="IM18" s="224"/>
      <c r="IN18" s="224"/>
      <c r="IO18" s="224"/>
      <c r="IP18" s="224"/>
      <c r="IQ18" s="224"/>
      <c r="IR18" s="224"/>
      <c r="IS18" s="224"/>
      <c r="IT18" s="224"/>
      <c r="IU18" s="224"/>
      <c r="IV18" s="224"/>
    </row>
    <row r="19" spans="1:256" s="208" customFormat="1" ht="24.5">
      <c r="A19" s="67">
        <f t="shared" si="2"/>
        <v>8</v>
      </c>
      <c r="B19" s="58"/>
      <c r="C19" s="59"/>
      <c r="D19" s="38"/>
      <c r="E19" s="217"/>
      <c r="F19" s="70"/>
      <c r="G19" s="379"/>
      <c r="H19" s="57"/>
      <c r="I19" s="41"/>
      <c r="J19" s="39"/>
      <c r="K19" s="218"/>
      <c r="L19" s="219"/>
      <c r="M19" s="39"/>
      <c r="N19" s="57"/>
      <c r="O19" s="41"/>
      <c r="P19" s="71">
        <f t="shared" si="0"/>
        <v>0</v>
      </c>
      <c r="Q19" s="64">
        <f t="shared" si="1"/>
        <v>0</v>
      </c>
      <c r="R19" s="44"/>
      <c r="S19" s="57"/>
      <c r="T19" s="385">
        <f t="shared" si="3"/>
        <v>0</v>
      </c>
      <c r="U19" s="383"/>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c r="HK19" s="224"/>
      <c r="HL19" s="224"/>
      <c r="HM19" s="224"/>
      <c r="HN19" s="224"/>
      <c r="HO19" s="224"/>
      <c r="HP19" s="224"/>
      <c r="HQ19" s="224"/>
      <c r="HR19" s="224"/>
      <c r="HS19" s="224"/>
      <c r="HT19" s="224"/>
      <c r="HU19" s="224"/>
      <c r="HV19" s="224"/>
      <c r="HW19" s="224"/>
      <c r="HX19" s="224"/>
      <c r="HY19" s="224"/>
      <c r="HZ19" s="224"/>
      <c r="IA19" s="224"/>
      <c r="IB19" s="224"/>
      <c r="IC19" s="224"/>
      <c r="ID19" s="224"/>
      <c r="IE19" s="224"/>
      <c r="IF19" s="224"/>
      <c r="IG19" s="224"/>
      <c r="IH19" s="224"/>
      <c r="II19" s="224"/>
      <c r="IJ19" s="224"/>
      <c r="IK19" s="224"/>
      <c r="IL19" s="224"/>
      <c r="IM19" s="224"/>
      <c r="IN19" s="224"/>
      <c r="IO19" s="224"/>
      <c r="IP19" s="224"/>
      <c r="IQ19" s="224"/>
      <c r="IR19" s="224"/>
      <c r="IS19" s="224"/>
      <c r="IT19" s="224"/>
      <c r="IU19" s="224"/>
      <c r="IV19" s="224"/>
    </row>
    <row r="20" spans="1:256" s="208" customFormat="1" ht="24.5">
      <c r="A20" s="67">
        <f t="shared" si="2"/>
        <v>9</v>
      </c>
      <c r="B20" s="58"/>
      <c r="C20" s="59"/>
      <c r="D20" s="38"/>
      <c r="E20" s="217"/>
      <c r="F20" s="70"/>
      <c r="G20" s="379"/>
      <c r="H20" s="57"/>
      <c r="I20" s="41"/>
      <c r="J20" s="39"/>
      <c r="K20" s="218"/>
      <c r="L20" s="219"/>
      <c r="M20" s="39"/>
      <c r="N20" s="57"/>
      <c r="O20" s="41"/>
      <c r="P20" s="71">
        <f t="shared" si="0"/>
        <v>0</v>
      </c>
      <c r="Q20" s="64">
        <f t="shared" si="1"/>
        <v>0</v>
      </c>
      <c r="R20" s="44"/>
      <c r="S20" s="57"/>
      <c r="T20" s="385">
        <f t="shared" si="3"/>
        <v>0</v>
      </c>
      <c r="U20" s="383"/>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c r="HD20" s="224"/>
      <c r="HE20" s="224"/>
      <c r="HF20" s="224"/>
      <c r="HG20" s="224"/>
      <c r="HH20" s="224"/>
      <c r="HI20" s="224"/>
      <c r="HJ20" s="224"/>
      <c r="HK20" s="224"/>
      <c r="HL20" s="224"/>
      <c r="HM20" s="224"/>
      <c r="HN20" s="224"/>
      <c r="HO20" s="224"/>
      <c r="HP20" s="224"/>
      <c r="HQ20" s="224"/>
      <c r="HR20" s="224"/>
      <c r="HS20" s="224"/>
      <c r="HT20" s="224"/>
      <c r="HU20" s="224"/>
      <c r="HV20" s="224"/>
      <c r="HW20" s="224"/>
      <c r="HX20" s="224"/>
      <c r="HY20" s="224"/>
      <c r="HZ20" s="224"/>
      <c r="IA20" s="224"/>
      <c r="IB20" s="224"/>
      <c r="IC20" s="224"/>
      <c r="ID20" s="224"/>
      <c r="IE20" s="224"/>
      <c r="IF20" s="224"/>
      <c r="IG20" s="224"/>
      <c r="IH20" s="224"/>
      <c r="II20" s="224"/>
      <c r="IJ20" s="224"/>
      <c r="IK20" s="224"/>
      <c r="IL20" s="224"/>
      <c r="IM20" s="224"/>
      <c r="IN20" s="224"/>
      <c r="IO20" s="224"/>
      <c r="IP20" s="224"/>
      <c r="IQ20" s="224"/>
      <c r="IR20" s="224"/>
      <c r="IS20" s="224"/>
      <c r="IT20" s="224"/>
      <c r="IU20" s="224"/>
      <c r="IV20" s="224"/>
    </row>
    <row r="21" spans="1:256" s="208" customFormat="1" ht="24.5">
      <c r="A21" s="67">
        <f t="shared" si="2"/>
        <v>10</v>
      </c>
      <c r="B21" s="58"/>
      <c r="C21" s="59"/>
      <c r="D21" s="38"/>
      <c r="E21" s="217"/>
      <c r="F21" s="70"/>
      <c r="G21" s="379"/>
      <c r="H21" s="57"/>
      <c r="I21" s="41"/>
      <c r="J21" s="39"/>
      <c r="K21" s="218"/>
      <c r="L21" s="219"/>
      <c r="M21" s="39"/>
      <c r="N21" s="57"/>
      <c r="O21" s="41"/>
      <c r="P21" s="71">
        <f t="shared" si="0"/>
        <v>0</v>
      </c>
      <c r="Q21" s="64">
        <f t="shared" si="1"/>
        <v>0</v>
      </c>
      <c r="R21" s="44"/>
      <c r="S21" s="57"/>
      <c r="T21" s="385">
        <f t="shared" si="3"/>
        <v>0</v>
      </c>
      <c r="U21" s="383"/>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c r="GS21" s="224"/>
      <c r="GT21" s="224"/>
      <c r="GU21" s="224"/>
      <c r="GV21" s="224"/>
      <c r="GW21" s="224"/>
      <c r="GX21" s="224"/>
      <c r="GY21" s="224"/>
      <c r="GZ21" s="224"/>
      <c r="HA21" s="224"/>
      <c r="HB21" s="224"/>
      <c r="HC21" s="224"/>
      <c r="HD21" s="224"/>
      <c r="HE21" s="224"/>
      <c r="HF21" s="224"/>
      <c r="HG21" s="224"/>
      <c r="HH21" s="224"/>
      <c r="HI21" s="224"/>
      <c r="HJ21" s="224"/>
      <c r="HK21" s="224"/>
      <c r="HL21" s="224"/>
      <c r="HM21" s="224"/>
      <c r="HN21" s="224"/>
      <c r="HO21" s="224"/>
      <c r="HP21" s="224"/>
      <c r="HQ21" s="224"/>
      <c r="HR21" s="224"/>
      <c r="HS21" s="224"/>
      <c r="HT21" s="224"/>
      <c r="HU21" s="224"/>
      <c r="HV21" s="224"/>
      <c r="HW21" s="224"/>
      <c r="HX21" s="224"/>
      <c r="HY21" s="224"/>
      <c r="HZ21" s="224"/>
      <c r="IA21" s="224"/>
      <c r="IB21" s="224"/>
      <c r="IC21" s="224"/>
      <c r="ID21" s="224"/>
      <c r="IE21" s="224"/>
      <c r="IF21" s="224"/>
      <c r="IG21" s="224"/>
      <c r="IH21" s="224"/>
      <c r="II21" s="224"/>
      <c r="IJ21" s="224"/>
      <c r="IK21" s="224"/>
      <c r="IL21" s="224"/>
      <c r="IM21" s="224"/>
      <c r="IN21" s="224"/>
      <c r="IO21" s="224"/>
      <c r="IP21" s="224"/>
      <c r="IQ21" s="224"/>
      <c r="IR21" s="224"/>
      <c r="IS21" s="224"/>
      <c r="IT21" s="224"/>
      <c r="IU21" s="224"/>
      <c r="IV21" s="224"/>
    </row>
    <row r="22" spans="1:256" s="208" customFormat="1" ht="24.5">
      <c r="A22" s="67">
        <f t="shared" si="2"/>
        <v>11</v>
      </c>
      <c r="B22" s="58"/>
      <c r="C22" s="59"/>
      <c r="D22" s="38"/>
      <c r="E22" s="217"/>
      <c r="F22" s="70"/>
      <c r="G22" s="379"/>
      <c r="H22" s="57"/>
      <c r="I22" s="41"/>
      <c r="J22" s="39"/>
      <c r="K22" s="218"/>
      <c r="L22" s="219"/>
      <c r="M22" s="39"/>
      <c r="N22" s="57"/>
      <c r="O22" s="41"/>
      <c r="P22" s="71">
        <f t="shared" si="0"/>
        <v>0</v>
      </c>
      <c r="Q22" s="64">
        <f t="shared" si="1"/>
        <v>0</v>
      </c>
      <c r="R22" s="44"/>
      <c r="S22" s="57"/>
      <c r="T22" s="385">
        <f t="shared" si="3"/>
        <v>0</v>
      </c>
      <c r="U22" s="383"/>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c r="IM22" s="224"/>
      <c r="IN22" s="224"/>
      <c r="IO22" s="224"/>
      <c r="IP22" s="224"/>
      <c r="IQ22" s="224"/>
      <c r="IR22" s="224"/>
      <c r="IS22" s="224"/>
      <c r="IT22" s="224"/>
      <c r="IU22" s="224"/>
      <c r="IV22" s="224"/>
    </row>
    <row r="23" spans="1:256" s="208" customFormat="1" ht="24.5">
      <c r="A23" s="67">
        <f t="shared" si="2"/>
        <v>12</v>
      </c>
      <c r="B23" s="58"/>
      <c r="C23" s="59"/>
      <c r="D23" s="38"/>
      <c r="E23" s="217"/>
      <c r="F23" s="70"/>
      <c r="G23" s="379"/>
      <c r="H23" s="57"/>
      <c r="I23" s="41"/>
      <c r="J23" s="39"/>
      <c r="K23" s="218"/>
      <c r="L23" s="219"/>
      <c r="M23" s="39"/>
      <c r="N23" s="57"/>
      <c r="O23" s="41"/>
      <c r="P23" s="71">
        <f t="shared" si="0"/>
        <v>0</v>
      </c>
      <c r="Q23" s="64">
        <f t="shared" si="1"/>
        <v>0</v>
      </c>
      <c r="R23" s="44"/>
      <c r="S23" s="57"/>
      <c r="T23" s="385">
        <f t="shared" si="3"/>
        <v>0</v>
      </c>
      <c r="U23" s="383"/>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c r="IM23" s="224"/>
      <c r="IN23" s="224"/>
      <c r="IO23" s="224"/>
      <c r="IP23" s="224"/>
      <c r="IQ23" s="224"/>
      <c r="IR23" s="224"/>
      <c r="IS23" s="224"/>
      <c r="IT23" s="224"/>
      <c r="IU23" s="224"/>
      <c r="IV23" s="224"/>
    </row>
    <row r="24" spans="1:256" s="208" customFormat="1" ht="24.5">
      <c r="A24" s="67">
        <f t="shared" si="2"/>
        <v>13</v>
      </c>
      <c r="B24" s="58"/>
      <c r="C24" s="59"/>
      <c r="D24" s="38"/>
      <c r="E24" s="217"/>
      <c r="F24" s="70"/>
      <c r="G24" s="379"/>
      <c r="H24" s="57"/>
      <c r="I24" s="41"/>
      <c r="J24" s="39"/>
      <c r="K24" s="218"/>
      <c r="L24" s="219"/>
      <c r="M24" s="39"/>
      <c r="N24" s="57"/>
      <c r="O24" s="41"/>
      <c r="P24" s="71">
        <f t="shared" si="0"/>
        <v>0</v>
      </c>
      <c r="Q24" s="64">
        <f t="shared" si="1"/>
        <v>0</v>
      </c>
      <c r="R24" s="44"/>
      <c r="S24" s="57"/>
      <c r="T24" s="385">
        <f t="shared" si="3"/>
        <v>0</v>
      </c>
      <c r="U24" s="383"/>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c r="HD24" s="224"/>
      <c r="HE24" s="224"/>
      <c r="HF24" s="224"/>
      <c r="HG24" s="224"/>
      <c r="HH24" s="224"/>
      <c r="HI24" s="224"/>
      <c r="HJ24" s="224"/>
      <c r="HK24" s="224"/>
      <c r="HL24" s="224"/>
      <c r="HM24" s="224"/>
      <c r="HN24" s="224"/>
      <c r="HO24" s="224"/>
      <c r="HP24" s="224"/>
      <c r="HQ24" s="224"/>
      <c r="HR24" s="224"/>
      <c r="HS24" s="224"/>
      <c r="HT24" s="224"/>
      <c r="HU24" s="224"/>
      <c r="HV24" s="224"/>
      <c r="HW24" s="224"/>
      <c r="HX24" s="224"/>
      <c r="HY24" s="224"/>
      <c r="HZ24" s="224"/>
      <c r="IA24" s="224"/>
      <c r="IB24" s="224"/>
      <c r="IC24" s="224"/>
      <c r="ID24" s="224"/>
      <c r="IE24" s="224"/>
      <c r="IF24" s="224"/>
      <c r="IG24" s="224"/>
      <c r="IH24" s="224"/>
      <c r="II24" s="224"/>
      <c r="IJ24" s="224"/>
      <c r="IK24" s="224"/>
      <c r="IL24" s="224"/>
      <c r="IM24" s="224"/>
      <c r="IN24" s="224"/>
      <c r="IO24" s="224"/>
      <c r="IP24" s="224"/>
      <c r="IQ24" s="224"/>
      <c r="IR24" s="224"/>
      <c r="IS24" s="224"/>
      <c r="IT24" s="224"/>
      <c r="IU24" s="224"/>
      <c r="IV24" s="224"/>
    </row>
    <row r="25" spans="1:256" s="208" customFormat="1" ht="24.5">
      <c r="A25" s="67">
        <f t="shared" si="2"/>
        <v>14</v>
      </c>
      <c r="B25" s="58"/>
      <c r="C25" s="59"/>
      <c r="D25" s="38"/>
      <c r="E25" s="217"/>
      <c r="F25" s="70"/>
      <c r="G25" s="379"/>
      <c r="H25" s="57"/>
      <c r="I25" s="41"/>
      <c r="J25" s="39"/>
      <c r="K25" s="218"/>
      <c r="L25" s="219"/>
      <c r="M25" s="39"/>
      <c r="N25" s="57"/>
      <c r="O25" s="41"/>
      <c r="P25" s="71">
        <f t="shared" si="0"/>
        <v>0</v>
      </c>
      <c r="Q25" s="64">
        <f t="shared" si="1"/>
        <v>0</v>
      </c>
      <c r="R25" s="44"/>
      <c r="S25" s="57"/>
      <c r="T25" s="385">
        <f t="shared" si="3"/>
        <v>0</v>
      </c>
      <c r="U25" s="383"/>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c r="IM25" s="224"/>
      <c r="IN25" s="224"/>
      <c r="IO25" s="224"/>
      <c r="IP25" s="224"/>
      <c r="IQ25" s="224"/>
      <c r="IR25" s="224"/>
      <c r="IS25" s="224"/>
      <c r="IT25" s="224"/>
      <c r="IU25" s="224"/>
      <c r="IV25" s="224"/>
    </row>
    <row r="26" spans="1:256" s="208" customFormat="1" ht="24.5">
      <c r="A26" s="67">
        <f t="shared" si="2"/>
        <v>15</v>
      </c>
      <c r="B26" s="58"/>
      <c r="C26" s="59"/>
      <c r="D26" s="38"/>
      <c r="E26" s="217"/>
      <c r="F26" s="70"/>
      <c r="G26" s="379"/>
      <c r="H26" s="57"/>
      <c r="I26" s="41"/>
      <c r="J26" s="39"/>
      <c r="K26" s="218"/>
      <c r="L26" s="219"/>
      <c r="M26" s="39"/>
      <c r="N26" s="57"/>
      <c r="O26" s="41"/>
      <c r="P26" s="71">
        <f t="shared" si="0"/>
        <v>0</v>
      </c>
      <c r="Q26" s="64">
        <f t="shared" si="1"/>
        <v>0</v>
      </c>
      <c r="R26" s="44"/>
      <c r="S26" s="57"/>
      <c r="T26" s="385">
        <f t="shared" si="3"/>
        <v>0</v>
      </c>
      <c r="U26" s="383"/>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c r="GS26" s="224"/>
      <c r="GT26" s="224"/>
      <c r="GU26" s="224"/>
      <c r="GV26" s="224"/>
      <c r="GW26" s="224"/>
      <c r="GX26" s="224"/>
      <c r="GY26" s="224"/>
      <c r="GZ26" s="224"/>
      <c r="HA26" s="224"/>
      <c r="HB26" s="224"/>
      <c r="HC26" s="224"/>
      <c r="HD26" s="224"/>
      <c r="HE26" s="224"/>
      <c r="HF26" s="224"/>
      <c r="HG26" s="224"/>
      <c r="HH26" s="224"/>
      <c r="HI26" s="224"/>
      <c r="HJ26" s="224"/>
      <c r="HK26" s="224"/>
      <c r="HL26" s="224"/>
      <c r="HM26" s="224"/>
      <c r="HN26" s="224"/>
      <c r="HO26" s="224"/>
      <c r="HP26" s="224"/>
      <c r="HQ26" s="224"/>
      <c r="HR26" s="224"/>
      <c r="HS26" s="224"/>
      <c r="HT26" s="224"/>
      <c r="HU26" s="224"/>
      <c r="HV26" s="224"/>
      <c r="HW26" s="224"/>
      <c r="HX26" s="224"/>
      <c r="HY26" s="224"/>
      <c r="HZ26" s="224"/>
      <c r="IA26" s="224"/>
      <c r="IB26" s="224"/>
      <c r="IC26" s="224"/>
      <c r="ID26" s="224"/>
      <c r="IE26" s="224"/>
      <c r="IF26" s="224"/>
      <c r="IG26" s="224"/>
      <c r="IH26" s="224"/>
      <c r="II26" s="224"/>
      <c r="IJ26" s="224"/>
      <c r="IK26" s="224"/>
      <c r="IL26" s="224"/>
      <c r="IM26" s="224"/>
      <c r="IN26" s="224"/>
      <c r="IO26" s="224"/>
      <c r="IP26" s="224"/>
      <c r="IQ26" s="224"/>
      <c r="IR26" s="224"/>
      <c r="IS26" s="224"/>
      <c r="IT26" s="224"/>
      <c r="IU26" s="224"/>
      <c r="IV26" s="224"/>
    </row>
    <row r="27" spans="1:256" s="208" customFormat="1" ht="24.5">
      <c r="A27" s="67">
        <f t="shared" si="2"/>
        <v>16</v>
      </c>
      <c r="B27" s="58"/>
      <c r="C27" s="59"/>
      <c r="D27" s="38"/>
      <c r="E27" s="217"/>
      <c r="F27" s="70"/>
      <c r="G27" s="379"/>
      <c r="H27" s="57"/>
      <c r="I27" s="41"/>
      <c r="J27" s="39"/>
      <c r="K27" s="218"/>
      <c r="L27" s="219"/>
      <c r="M27" s="39"/>
      <c r="N27" s="57"/>
      <c r="O27" s="41"/>
      <c r="P27" s="71">
        <f t="shared" si="0"/>
        <v>0</v>
      </c>
      <c r="Q27" s="64">
        <f t="shared" si="1"/>
        <v>0</v>
      </c>
      <c r="R27" s="44"/>
      <c r="S27" s="57"/>
      <c r="T27" s="385">
        <f t="shared" si="3"/>
        <v>0</v>
      </c>
      <c r="U27" s="383"/>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c r="GS27" s="224"/>
      <c r="GT27" s="224"/>
      <c r="GU27" s="224"/>
      <c r="GV27" s="224"/>
      <c r="GW27" s="224"/>
      <c r="GX27" s="224"/>
      <c r="GY27" s="224"/>
      <c r="GZ27" s="224"/>
      <c r="HA27" s="224"/>
      <c r="HB27" s="224"/>
      <c r="HC27" s="224"/>
      <c r="HD27" s="224"/>
      <c r="HE27" s="224"/>
      <c r="HF27" s="224"/>
      <c r="HG27" s="224"/>
      <c r="HH27" s="224"/>
      <c r="HI27" s="224"/>
      <c r="HJ27" s="224"/>
      <c r="HK27" s="224"/>
      <c r="HL27" s="224"/>
      <c r="HM27" s="224"/>
      <c r="HN27" s="224"/>
      <c r="HO27" s="224"/>
      <c r="HP27" s="224"/>
      <c r="HQ27" s="224"/>
      <c r="HR27" s="224"/>
      <c r="HS27" s="224"/>
      <c r="HT27" s="224"/>
      <c r="HU27" s="224"/>
      <c r="HV27" s="224"/>
      <c r="HW27" s="224"/>
      <c r="HX27" s="224"/>
      <c r="HY27" s="224"/>
      <c r="HZ27" s="224"/>
      <c r="IA27" s="224"/>
      <c r="IB27" s="224"/>
      <c r="IC27" s="224"/>
      <c r="ID27" s="224"/>
      <c r="IE27" s="224"/>
      <c r="IF27" s="224"/>
      <c r="IG27" s="224"/>
      <c r="IH27" s="224"/>
      <c r="II27" s="224"/>
      <c r="IJ27" s="224"/>
      <c r="IK27" s="224"/>
      <c r="IL27" s="224"/>
      <c r="IM27" s="224"/>
      <c r="IN27" s="224"/>
      <c r="IO27" s="224"/>
      <c r="IP27" s="224"/>
      <c r="IQ27" s="224"/>
      <c r="IR27" s="224"/>
      <c r="IS27" s="224"/>
      <c r="IT27" s="224"/>
      <c r="IU27" s="224"/>
      <c r="IV27" s="224"/>
    </row>
    <row r="28" spans="1:256" s="208" customFormat="1" ht="24.5">
      <c r="A28" s="67">
        <f t="shared" si="2"/>
        <v>17</v>
      </c>
      <c r="B28" s="58"/>
      <c r="C28" s="59"/>
      <c r="D28" s="38"/>
      <c r="E28" s="217"/>
      <c r="F28" s="70"/>
      <c r="G28" s="379"/>
      <c r="H28" s="57"/>
      <c r="I28" s="41"/>
      <c r="J28" s="39"/>
      <c r="K28" s="218"/>
      <c r="L28" s="219"/>
      <c r="M28" s="39"/>
      <c r="N28" s="57"/>
      <c r="O28" s="41"/>
      <c r="P28" s="71">
        <f t="shared" si="0"/>
        <v>0</v>
      </c>
      <c r="Q28" s="64">
        <f t="shared" si="1"/>
        <v>0</v>
      </c>
      <c r="R28" s="44"/>
      <c r="S28" s="57"/>
      <c r="T28" s="385">
        <f t="shared" si="3"/>
        <v>0</v>
      </c>
      <c r="U28" s="383"/>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c r="FE28" s="224"/>
      <c r="FF28" s="224"/>
      <c r="FG28" s="224"/>
      <c r="FH28" s="224"/>
      <c r="FI28" s="224"/>
      <c r="FJ28" s="224"/>
      <c r="FK28" s="224"/>
      <c r="FL28" s="224"/>
      <c r="FM28" s="224"/>
      <c r="FN28" s="224"/>
      <c r="FO28" s="224"/>
      <c r="FP28" s="224"/>
      <c r="FQ28" s="224"/>
      <c r="FR28" s="224"/>
      <c r="FS28" s="224"/>
      <c r="FT28" s="224"/>
      <c r="FU28" s="224"/>
      <c r="FV28" s="224"/>
      <c r="FW28" s="224"/>
      <c r="FX28" s="224"/>
      <c r="FY28" s="224"/>
      <c r="FZ28" s="224"/>
      <c r="GA28" s="224"/>
      <c r="GB28" s="224"/>
      <c r="GC28" s="224"/>
      <c r="GD28" s="224"/>
      <c r="GE28" s="224"/>
      <c r="GF28" s="224"/>
      <c r="GG28" s="224"/>
      <c r="GH28" s="224"/>
      <c r="GI28" s="224"/>
      <c r="GJ28" s="224"/>
      <c r="GK28" s="224"/>
      <c r="GL28" s="224"/>
      <c r="GM28" s="224"/>
      <c r="GN28" s="224"/>
      <c r="GO28" s="224"/>
      <c r="GP28" s="224"/>
      <c r="GQ28" s="224"/>
      <c r="GR28" s="224"/>
      <c r="GS28" s="224"/>
      <c r="GT28" s="224"/>
      <c r="GU28" s="224"/>
      <c r="GV28" s="224"/>
      <c r="GW28" s="224"/>
      <c r="GX28" s="224"/>
      <c r="GY28" s="224"/>
      <c r="GZ28" s="224"/>
      <c r="HA28" s="224"/>
      <c r="HB28" s="224"/>
      <c r="HC28" s="224"/>
      <c r="HD28" s="224"/>
      <c r="HE28" s="224"/>
      <c r="HF28" s="224"/>
      <c r="HG28" s="224"/>
      <c r="HH28" s="224"/>
      <c r="HI28" s="224"/>
      <c r="HJ28" s="224"/>
      <c r="HK28" s="224"/>
      <c r="HL28" s="224"/>
      <c r="HM28" s="224"/>
      <c r="HN28" s="224"/>
      <c r="HO28" s="224"/>
      <c r="HP28" s="224"/>
      <c r="HQ28" s="224"/>
      <c r="HR28" s="224"/>
      <c r="HS28" s="224"/>
      <c r="HT28" s="224"/>
      <c r="HU28" s="224"/>
      <c r="HV28" s="224"/>
      <c r="HW28" s="224"/>
      <c r="HX28" s="224"/>
      <c r="HY28" s="224"/>
      <c r="HZ28" s="224"/>
      <c r="IA28" s="224"/>
      <c r="IB28" s="224"/>
      <c r="IC28" s="224"/>
      <c r="ID28" s="224"/>
      <c r="IE28" s="224"/>
      <c r="IF28" s="224"/>
      <c r="IG28" s="224"/>
      <c r="IH28" s="224"/>
      <c r="II28" s="224"/>
      <c r="IJ28" s="224"/>
      <c r="IK28" s="224"/>
      <c r="IL28" s="224"/>
      <c r="IM28" s="224"/>
      <c r="IN28" s="224"/>
      <c r="IO28" s="224"/>
      <c r="IP28" s="224"/>
      <c r="IQ28" s="224"/>
      <c r="IR28" s="224"/>
      <c r="IS28" s="224"/>
      <c r="IT28" s="224"/>
      <c r="IU28" s="224"/>
      <c r="IV28" s="224"/>
    </row>
    <row r="29" spans="1:256" s="208" customFormat="1" ht="24.5">
      <c r="A29" s="67">
        <f t="shared" si="2"/>
        <v>18</v>
      </c>
      <c r="B29" s="58"/>
      <c r="C29" s="59"/>
      <c r="D29" s="38"/>
      <c r="E29" s="217"/>
      <c r="F29" s="70"/>
      <c r="G29" s="379"/>
      <c r="H29" s="57"/>
      <c r="I29" s="41"/>
      <c r="J29" s="39"/>
      <c r="K29" s="218"/>
      <c r="L29" s="219"/>
      <c r="M29" s="39"/>
      <c r="N29" s="57"/>
      <c r="O29" s="41"/>
      <c r="P29" s="71">
        <f t="shared" si="0"/>
        <v>0</v>
      </c>
      <c r="Q29" s="64">
        <f t="shared" si="1"/>
        <v>0</v>
      </c>
      <c r="R29" s="44"/>
      <c r="S29" s="57"/>
      <c r="T29" s="385">
        <f t="shared" si="3"/>
        <v>0</v>
      </c>
      <c r="U29" s="383"/>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c r="GS29" s="224"/>
      <c r="GT29" s="224"/>
      <c r="GU29" s="224"/>
      <c r="GV29" s="224"/>
      <c r="GW29" s="224"/>
      <c r="GX29" s="224"/>
      <c r="GY29" s="224"/>
      <c r="GZ29" s="224"/>
      <c r="HA29" s="224"/>
      <c r="HB29" s="224"/>
      <c r="HC29" s="224"/>
      <c r="HD29" s="224"/>
      <c r="HE29" s="224"/>
      <c r="HF29" s="224"/>
      <c r="HG29" s="224"/>
      <c r="HH29" s="224"/>
      <c r="HI29" s="224"/>
      <c r="HJ29" s="224"/>
      <c r="HK29" s="224"/>
      <c r="HL29" s="224"/>
      <c r="HM29" s="224"/>
      <c r="HN29" s="224"/>
      <c r="HO29" s="224"/>
      <c r="HP29" s="224"/>
      <c r="HQ29" s="224"/>
      <c r="HR29" s="224"/>
      <c r="HS29" s="224"/>
      <c r="HT29" s="224"/>
      <c r="HU29" s="224"/>
      <c r="HV29" s="224"/>
      <c r="HW29" s="224"/>
      <c r="HX29" s="224"/>
      <c r="HY29" s="224"/>
      <c r="HZ29" s="224"/>
      <c r="IA29" s="224"/>
      <c r="IB29" s="224"/>
      <c r="IC29" s="224"/>
      <c r="ID29" s="224"/>
      <c r="IE29" s="224"/>
      <c r="IF29" s="224"/>
      <c r="IG29" s="224"/>
      <c r="IH29" s="224"/>
      <c r="II29" s="224"/>
      <c r="IJ29" s="224"/>
      <c r="IK29" s="224"/>
      <c r="IL29" s="224"/>
      <c r="IM29" s="224"/>
      <c r="IN29" s="224"/>
      <c r="IO29" s="224"/>
      <c r="IP29" s="224"/>
      <c r="IQ29" s="224"/>
      <c r="IR29" s="224"/>
      <c r="IS29" s="224"/>
      <c r="IT29" s="224"/>
      <c r="IU29" s="224"/>
      <c r="IV29" s="224"/>
    </row>
    <row r="30" spans="1:256" s="208" customFormat="1" ht="24.5">
      <c r="A30" s="67">
        <f t="shared" si="2"/>
        <v>19</v>
      </c>
      <c r="B30" s="58"/>
      <c r="C30" s="59"/>
      <c r="D30" s="38"/>
      <c r="E30" s="217"/>
      <c r="F30" s="70"/>
      <c r="G30" s="379"/>
      <c r="H30" s="57"/>
      <c r="I30" s="41"/>
      <c r="J30" s="39"/>
      <c r="K30" s="218"/>
      <c r="L30" s="219"/>
      <c r="M30" s="39"/>
      <c r="N30" s="57"/>
      <c r="O30" s="41"/>
      <c r="P30" s="71">
        <f t="shared" si="0"/>
        <v>0</v>
      </c>
      <c r="Q30" s="64">
        <f t="shared" si="1"/>
        <v>0</v>
      </c>
      <c r="R30" s="44"/>
      <c r="S30" s="57"/>
      <c r="T30" s="385">
        <f t="shared" si="3"/>
        <v>0</v>
      </c>
      <c r="U30" s="383"/>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c r="FE30" s="224"/>
      <c r="FF30" s="224"/>
      <c r="FG30" s="224"/>
      <c r="FH30" s="224"/>
      <c r="FI30" s="224"/>
      <c r="FJ30" s="224"/>
      <c r="FK30" s="224"/>
      <c r="FL30" s="224"/>
      <c r="FM30" s="224"/>
      <c r="FN30" s="224"/>
      <c r="FO30" s="224"/>
      <c r="FP30" s="224"/>
      <c r="FQ30" s="224"/>
      <c r="FR30" s="224"/>
      <c r="FS30" s="224"/>
      <c r="FT30" s="224"/>
      <c r="FU30" s="224"/>
      <c r="FV30" s="224"/>
      <c r="FW30" s="224"/>
      <c r="FX30" s="224"/>
      <c r="FY30" s="224"/>
      <c r="FZ30" s="224"/>
      <c r="GA30" s="224"/>
      <c r="GB30" s="224"/>
      <c r="GC30" s="224"/>
      <c r="GD30" s="224"/>
      <c r="GE30" s="224"/>
      <c r="GF30" s="224"/>
      <c r="GG30" s="224"/>
      <c r="GH30" s="224"/>
      <c r="GI30" s="224"/>
      <c r="GJ30" s="224"/>
      <c r="GK30" s="224"/>
      <c r="GL30" s="224"/>
      <c r="GM30" s="224"/>
      <c r="GN30" s="224"/>
      <c r="GO30" s="224"/>
      <c r="GP30" s="224"/>
      <c r="GQ30" s="224"/>
      <c r="GR30" s="224"/>
      <c r="GS30" s="224"/>
      <c r="GT30" s="224"/>
      <c r="GU30" s="224"/>
      <c r="GV30" s="224"/>
      <c r="GW30" s="224"/>
      <c r="GX30" s="224"/>
      <c r="GY30" s="224"/>
      <c r="GZ30" s="224"/>
      <c r="HA30" s="224"/>
      <c r="HB30" s="224"/>
      <c r="HC30" s="224"/>
      <c r="HD30" s="224"/>
      <c r="HE30" s="224"/>
      <c r="HF30" s="224"/>
      <c r="HG30" s="224"/>
      <c r="HH30" s="224"/>
      <c r="HI30" s="224"/>
      <c r="HJ30" s="224"/>
      <c r="HK30" s="224"/>
      <c r="HL30" s="224"/>
      <c r="HM30" s="224"/>
      <c r="HN30" s="224"/>
      <c r="HO30" s="224"/>
      <c r="HP30" s="224"/>
      <c r="HQ30" s="224"/>
      <c r="HR30" s="224"/>
      <c r="HS30" s="224"/>
      <c r="HT30" s="224"/>
      <c r="HU30" s="224"/>
      <c r="HV30" s="224"/>
      <c r="HW30" s="224"/>
      <c r="HX30" s="224"/>
      <c r="HY30" s="224"/>
      <c r="HZ30" s="224"/>
      <c r="IA30" s="224"/>
      <c r="IB30" s="224"/>
      <c r="IC30" s="224"/>
      <c r="ID30" s="224"/>
      <c r="IE30" s="224"/>
      <c r="IF30" s="224"/>
      <c r="IG30" s="224"/>
      <c r="IH30" s="224"/>
      <c r="II30" s="224"/>
      <c r="IJ30" s="224"/>
      <c r="IK30" s="224"/>
      <c r="IL30" s="224"/>
      <c r="IM30" s="224"/>
      <c r="IN30" s="224"/>
      <c r="IO30" s="224"/>
      <c r="IP30" s="224"/>
      <c r="IQ30" s="224"/>
      <c r="IR30" s="224"/>
      <c r="IS30" s="224"/>
      <c r="IT30" s="224"/>
      <c r="IU30" s="224"/>
      <c r="IV30" s="224"/>
    </row>
    <row r="31" spans="1:256" s="208" customFormat="1" ht="24.5">
      <c r="A31" s="67">
        <f t="shared" si="2"/>
        <v>20</v>
      </c>
      <c r="B31" s="58"/>
      <c r="C31" s="59"/>
      <c r="D31" s="38"/>
      <c r="E31" s="217"/>
      <c r="F31" s="70"/>
      <c r="G31" s="379"/>
      <c r="H31" s="57"/>
      <c r="I31" s="41"/>
      <c r="J31" s="39"/>
      <c r="K31" s="218"/>
      <c r="L31" s="219"/>
      <c r="M31" s="39"/>
      <c r="N31" s="57"/>
      <c r="O31" s="41"/>
      <c r="P31" s="71">
        <f t="shared" si="0"/>
        <v>0</v>
      </c>
      <c r="Q31" s="64">
        <f t="shared" si="1"/>
        <v>0</v>
      </c>
      <c r="R31" s="44"/>
      <c r="S31" s="57"/>
      <c r="T31" s="385">
        <f t="shared" si="3"/>
        <v>0</v>
      </c>
      <c r="U31" s="383"/>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c r="HJ31" s="224"/>
      <c r="HK31" s="224"/>
      <c r="HL31" s="224"/>
      <c r="HM31" s="224"/>
      <c r="HN31" s="224"/>
      <c r="HO31" s="224"/>
      <c r="HP31" s="224"/>
      <c r="HQ31" s="224"/>
      <c r="HR31" s="224"/>
      <c r="HS31" s="224"/>
      <c r="HT31" s="224"/>
      <c r="HU31" s="224"/>
      <c r="HV31" s="224"/>
      <c r="HW31" s="224"/>
      <c r="HX31" s="224"/>
      <c r="HY31" s="224"/>
      <c r="HZ31" s="224"/>
      <c r="IA31" s="224"/>
      <c r="IB31" s="224"/>
      <c r="IC31" s="224"/>
      <c r="ID31" s="224"/>
      <c r="IE31" s="224"/>
      <c r="IF31" s="224"/>
      <c r="IG31" s="224"/>
      <c r="IH31" s="224"/>
      <c r="II31" s="224"/>
      <c r="IJ31" s="224"/>
      <c r="IK31" s="224"/>
      <c r="IL31" s="224"/>
      <c r="IM31" s="224"/>
      <c r="IN31" s="224"/>
      <c r="IO31" s="224"/>
      <c r="IP31" s="224"/>
      <c r="IQ31" s="224"/>
      <c r="IR31" s="224"/>
      <c r="IS31" s="224"/>
      <c r="IT31" s="224"/>
      <c r="IU31" s="224"/>
      <c r="IV31" s="224"/>
    </row>
    <row r="32" spans="1:256" s="208" customFormat="1" ht="24.5">
      <c r="A32" s="67">
        <f t="shared" si="2"/>
        <v>21</v>
      </c>
      <c r="B32" s="58"/>
      <c r="C32" s="59"/>
      <c r="D32" s="38"/>
      <c r="E32" s="217"/>
      <c r="F32" s="70"/>
      <c r="G32" s="379"/>
      <c r="H32" s="57"/>
      <c r="I32" s="41"/>
      <c r="J32" s="39"/>
      <c r="K32" s="218"/>
      <c r="L32" s="219"/>
      <c r="M32" s="39"/>
      <c r="N32" s="57"/>
      <c r="O32" s="41"/>
      <c r="P32" s="71">
        <f t="shared" si="0"/>
        <v>0</v>
      </c>
      <c r="Q32" s="64">
        <f t="shared" si="1"/>
        <v>0</v>
      </c>
      <c r="R32" s="44"/>
      <c r="S32" s="57"/>
      <c r="T32" s="385">
        <f t="shared" si="3"/>
        <v>0</v>
      </c>
      <c r="U32" s="383"/>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24"/>
      <c r="GQ32" s="224"/>
      <c r="GR32" s="224"/>
      <c r="GS32" s="224"/>
      <c r="GT32" s="224"/>
      <c r="GU32" s="224"/>
      <c r="GV32" s="224"/>
      <c r="GW32" s="224"/>
      <c r="GX32" s="224"/>
      <c r="GY32" s="224"/>
      <c r="GZ32" s="224"/>
      <c r="HA32" s="224"/>
      <c r="HB32" s="224"/>
      <c r="HC32" s="224"/>
      <c r="HD32" s="224"/>
      <c r="HE32" s="224"/>
      <c r="HF32" s="224"/>
      <c r="HG32" s="224"/>
      <c r="HH32" s="224"/>
      <c r="HI32" s="224"/>
      <c r="HJ32" s="224"/>
      <c r="HK32" s="224"/>
      <c r="HL32" s="224"/>
      <c r="HM32" s="224"/>
      <c r="HN32" s="224"/>
      <c r="HO32" s="224"/>
      <c r="HP32" s="224"/>
      <c r="HQ32" s="224"/>
      <c r="HR32" s="224"/>
      <c r="HS32" s="224"/>
      <c r="HT32" s="224"/>
      <c r="HU32" s="224"/>
      <c r="HV32" s="224"/>
      <c r="HW32" s="224"/>
      <c r="HX32" s="224"/>
      <c r="HY32" s="224"/>
      <c r="HZ32" s="224"/>
      <c r="IA32" s="224"/>
      <c r="IB32" s="224"/>
      <c r="IC32" s="224"/>
      <c r="ID32" s="224"/>
      <c r="IE32" s="224"/>
      <c r="IF32" s="224"/>
      <c r="IG32" s="224"/>
      <c r="IH32" s="224"/>
      <c r="II32" s="224"/>
      <c r="IJ32" s="224"/>
      <c r="IK32" s="224"/>
      <c r="IL32" s="224"/>
      <c r="IM32" s="224"/>
      <c r="IN32" s="224"/>
      <c r="IO32" s="224"/>
      <c r="IP32" s="224"/>
      <c r="IQ32" s="224"/>
      <c r="IR32" s="224"/>
      <c r="IS32" s="224"/>
      <c r="IT32" s="224"/>
      <c r="IU32" s="224"/>
      <c r="IV32" s="224"/>
    </row>
    <row r="33" spans="1:256" s="208" customFormat="1" ht="24.5">
      <c r="A33" s="67">
        <f t="shared" si="2"/>
        <v>22</v>
      </c>
      <c r="B33" s="58"/>
      <c r="C33" s="59"/>
      <c r="D33" s="38"/>
      <c r="E33" s="217"/>
      <c r="F33" s="70"/>
      <c r="G33" s="379"/>
      <c r="H33" s="57"/>
      <c r="I33" s="41"/>
      <c r="J33" s="39"/>
      <c r="K33" s="218"/>
      <c r="L33" s="219"/>
      <c r="M33" s="39"/>
      <c r="N33" s="57"/>
      <c r="O33" s="41"/>
      <c r="P33" s="71">
        <f t="shared" si="0"/>
        <v>0</v>
      </c>
      <c r="Q33" s="64">
        <f t="shared" si="1"/>
        <v>0</v>
      </c>
      <c r="R33" s="44"/>
      <c r="S33" s="57"/>
      <c r="T33" s="385">
        <f t="shared" si="3"/>
        <v>0</v>
      </c>
      <c r="U33" s="383"/>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24"/>
      <c r="GQ33" s="224"/>
      <c r="GR33" s="224"/>
      <c r="GS33" s="224"/>
      <c r="GT33" s="224"/>
      <c r="GU33" s="224"/>
      <c r="GV33" s="224"/>
      <c r="GW33" s="224"/>
      <c r="GX33" s="224"/>
      <c r="GY33" s="224"/>
      <c r="GZ33" s="224"/>
      <c r="HA33" s="224"/>
      <c r="HB33" s="224"/>
      <c r="HC33" s="224"/>
      <c r="HD33" s="224"/>
      <c r="HE33" s="224"/>
      <c r="HF33" s="224"/>
      <c r="HG33" s="224"/>
      <c r="HH33" s="224"/>
      <c r="HI33" s="224"/>
      <c r="HJ33" s="224"/>
      <c r="HK33" s="224"/>
      <c r="HL33" s="224"/>
      <c r="HM33" s="224"/>
      <c r="HN33" s="224"/>
      <c r="HO33" s="224"/>
      <c r="HP33" s="224"/>
      <c r="HQ33" s="224"/>
      <c r="HR33" s="224"/>
      <c r="HS33" s="224"/>
      <c r="HT33" s="224"/>
      <c r="HU33" s="224"/>
      <c r="HV33" s="224"/>
      <c r="HW33" s="224"/>
      <c r="HX33" s="224"/>
      <c r="HY33" s="224"/>
      <c r="HZ33" s="224"/>
      <c r="IA33" s="224"/>
      <c r="IB33" s="224"/>
      <c r="IC33" s="224"/>
      <c r="ID33" s="224"/>
      <c r="IE33" s="224"/>
      <c r="IF33" s="224"/>
      <c r="IG33" s="224"/>
      <c r="IH33" s="224"/>
      <c r="II33" s="224"/>
      <c r="IJ33" s="224"/>
      <c r="IK33" s="224"/>
      <c r="IL33" s="224"/>
      <c r="IM33" s="224"/>
      <c r="IN33" s="224"/>
      <c r="IO33" s="224"/>
      <c r="IP33" s="224"/>
      <c r="IQ33" s="224"/>
      <c r="IR33" s="224"/>
      <c r="IS33" s="224"/>
      <c r="IT33" s="224"/>
      <c r="IU33" s="224"/>
      <c r="IV33" s="224"/>
    </row>
    <row r="34" spans="1:256" s="208" customFormat="1" ht="24.5">
      <c r="A34" s="67">
        <f t="shared" si="2"/>
        <v>23</v>
      </c>
      <c r="B34" s="58"/>
      <c r="C34" s="59"/>
      <c r="D34" s="38"/>
      <c r="E34" s="217"/>
      <c r="F34" s="70"/>
      <c r="G34" s="379"/>
      <c r="H34" s="57"/>
      <c r="I34" s="41"/>
      <c r="J34" s="39"/>
      <c r="K34" s="218"/>
      <c r="L34" s="219"/>
      <c r="M34" s="39"/>
      <c r="N34" s="57"/>
      <c r="O34" s="41"/>
      <c r="P34" s="71">
        <f t="shared" si="0"/>
        <v>0</v>
      </c>
      <c r="Q34" s="64">
        <f t="shared" si="1"/>
        <v>0</v>
      </c>
      <c r="R34" s="44"/>
      <c r="S34" s="57"/>
      <c r="T34" s="385">
        <f t="shared" si="3"/>
        <v>0</v>
      </c>
      <c r="U34" s="383"/>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c r="GS34" s="224"/>
      <c r="GT34" s="224"/>
      <c r="GU34" s="224"/>
      <c r="GV34" s="224"/>
      <c r="GW34" s="224"/>
      <c r="GX34" s="224"/>
      <c r="GY34" s="224"/>
      <c r="GZ34" s="224"/>
      <c r="HA34" s="224"/>
      <c r="HB34" s="224"/>
      <c r="HC34" s="224"/>
      <c r="HD34" s="224"/>
      <c r="HE34" s="224"/>
      <c r="HF34" s="224"/>
      <c r="HG34" s="224"/>
      <c r="HH34" s="224"/>
      <c r="HI34" s="224"/>
      <c r="HJ34" s="224"/>
      <c r="HK34" s="224"/>
      <c r="HL34" s="224"/>
      <c r="HM34" s="224"/>
      <c r="HN34" s="224"/>
      <c r="HO34" s="224"/>
      <c r="HP34" s="224"/>
      <c r="HQ34" s="224"/>
      <c r="HR34" s="224"/>
      <c r="HS34" s="224"/>
      <c r="HT34" s="224"/>
      <c r="HU34" s="224"/>
      <c r="HV34" s="224"/>
      <c r="HW34" s="224"/>
      <c r="HX34" s="224"/>
      <c r="HY34" s="224"/>
      <c r="HZ34" s="224"/>
      <c r="IA34" s="224"/>
      <c r="IB34" s="224"/>
      <c r="IC34" s="224"/>
      <c r="ID34" s="224"/>
      <c r="IE34" s="224"/>
      <c r="IF34" s="224"/>
      <c r="IG34" s="224"/>
      <c r="IH34" s="224"/>
      <c r="II34" s="224"/>
      <c r="IJ34" s="224"/>
      <c r="IK34" s="224"/>
      <c r="IL34" s="224"/>
      <c r="IM34" s="224"/>
      <c r="IN34" s="224"/>
      <c r="IO34" s="224"/>
      <c r="IP34" s="224"/>
      <c r="IQ34" s="224"/>
      <c r="IR34" s="224"/>
      <c r="IS34" s="224"/>
      <c r="IT34" s="224"/>
      <c r="IU34" s="224"/>
      <c r="IV34" s="224"/>
    </row>
    <row r="35" spans="1:256" s="208" customFormat="1" ht="24.5">
      <c r="A35" s="67">
        <f t="shared" si="2"/>
        <v>24</v>
      </c>
      <c r="B35" s="58"/>
      <c r="C35" s="59"/>
      <c r="D35" s="38"/>
      <c r="E35" s="217"/>
      <c r="F35" s="70"/>
      <c r="G35" s="379"/>
      <c r="H35" s="57"/>
      <c r="I35" s="41"/>
      <c r="J35" s="39"/>
      <c r="K35" s="218"/>
      <c r="L35" s="219"/>
      <c r="M35" s="39"/>
      <c r="N35" s="57"/>
      <c r="O35" s="41"/>
      <c r="P35" s="71">
        <f t="shared" si="0"/>
        <v>0</v>
      </c>
      <c r="Q35" s="64">
        <f t="shared" si="1"/>
        <v>0</v>
      </c>
      <c r="R35" s="44"/>
      <c r="S35" s="57"/>
      <c r="T35" s="385">
        <f t="shared" si="3"/>
        <v>0</v>
      </c>
      <c r="U35" s="383"/>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c r="GS35" s="224"/>
      <c r="GT35" s="224"/>
      <c r="GU35" s="224"/>
      <c r="GV35" s="224"/>
      <c r="GW35" s="224"/>
      <c r="GX35" s="224"/>
      <c r="GY35" s="224"/>
      <c r="GZ35" s="224"/>
      <c r="HA35" s="224"/>
      <c r="HB35" s="224"/>
      <c r="HC35" s="224"/>
      <c r="HD35" s="224"/>
      <c r="HE35" s="224"/>
      <c r="HF35" s="224"/>
      <c r="HG35" s="224"/>
      <c r="HH35" s="224"/>
      <c r="HI35" s="224"/>
      <c r="HJ35" s="224"/>
      <c r="HK35" s="224"/>
      <c r="HL35" s="224"/>
      <c r="HM35" s="224"/>
      <c r="HN35" s="224"/>
      <c r="HO35" s="224"/>
      <c r="HP35" s="224"/>
      <c r="HQ35" s="224"/>
      <c r="HR35" s="224"/>
      <c r="HS35" s="224"/>
      <c r="HT35" s="224"/>
      <c r="HU35" s="224"/>
      <c r="HV35" s="224"/>
      <c r="HW35" s="224"/>
      <c r="HX35" s="224"/>
      <c r="HY35" s="224"/>
      <c r="HZ35" s="224"/>
      <c r="IA35" s="224"/>
      <c r="IB35" s="224"/>
      <c r="IC35" s="224"/>
      <c r="ID35" s="224"/>
      <c r="IE35" s="224"/>
      <c r="IF35" s="224"/>
      <c r="IG35" s="224"/>
      <c r="IH35" s="224"/>
      <c r="II35" s="224"/>
      <c r="IJ35" s="224"/>
      <c r="IK35" s="224"/>
      <c r="IL35" s="224"/>
      <c r="IM35" s="224"/>
      <c r="IN35" s="224"/>
      <c r="IO35" s="224"/>
      <c r="IP35" s="224"/>
      <c r="IQ35" s="224"/>
      <c r="IR35" s="224"/>
      <c r="IS35" s="224"/>
      <c r="IT35" s="224"/>
      <c r="IU35" s="224"/>
      <c r="IV35" s="224"/>
    </row>
    <row r="36" spans="1:256" s="208" customFormat="1" ht="24.5">
      <c r="A36" s="67">
        <f t="shared" si="2"/>
        <v>25</v>
      </c>
      <c r="B36" s="58"/>
      <c r="C36" s="59"/>
      <c r="D36" s="38"/>
      <c r="E36" s="217"/>
      <c r="F36" s="70"/>
      <c r="G36" s="379"/>
      <c r="H36" s="57"/>
      <c r="I36" s="41"/>
      <c r="J36" s="39"/>
      <c r="K36" s="218"/>
      <c r="L36" s="219"/>
      <c r="M36" s="39"/>
      <c r="N36" s="57"/>
      <c r="O36" s="41"/>
      <c r="P36" s="71">
        <f t="shared" si="0"/>
        <v>0</v>
      </c>
      <c r="Q36" s="64">
        <f t="shared" si="1"/>
        <v>0</v>
      </c>
      <c r="R36" s="44"/>
      <c r="S36" s="57"/>
      <c r="T36" s="385">
        <f t="shared" si="3"/>
        <v>0</v>
      </c>
      <c r="U36" s="383"/>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c r="EO36" s="224"/>
      <c r="EP36" s="224"/>
      <c r="EQ36" s="224"/>
      <c r="ER36" s="224"/>
      <c r="ES36" s="224"/>
      <c r="ET36" s="224"/>
      <c r="EU36" s="224"/>
      <c r="EV36" s="224"/>
      <c r="EW36" s="224"/>
      <c r="EX36" s="224"/>
      <c r="EY36" s="224"/>
      <c r="EZ36" s="224"/>
      <c r="FA36" s="224"/>
      <c r="FB36" s="224"/>
      <c r="FC36" s="224"/>
      <c r="FD36" s="224"/>
      <c r="FE36" s="224"/>
      <c r="FF36" s="224"/>
      <c r="FG36" s="224"/>
      <c r="FH36" s="224"/>
      <c r="FI36" s="224"/>
      <c r="FJ36" s="224"/>
      <c r="FK36" s="224"/>
      <c r="FL36" s="224"/>
      <c r="FM36" s="224"/>
      <c r="FN36" s="224"/>
      <c r="FO36" s="224"/>
      <c r="FP36" s="224"/>
      <c r="FQ36" s="224"/>
      <c r="FR36" s="224"/>
      <c r="FS36" s="224"/>
      <c r="FT36" s="224"/>
      <c r="FU36" s="224"/>
      <c r="FV36" s="224"/>
      <c r="FW36" s="224"/>
      <c r="FX36" s="224"/>
      <c r="FY36" s="224"/>
      <c r="FZ36" s="224"/>
      <c r="GA36" s="224"/>
      <c r="GB36" s="224"/>
      <c r="GC36" s="224"/>
      <c r="GD36" s="224"/>
      <c r="GE36" s="224"/>
      <c r="GF36" s="224"/>
      <c r="GG36" s="224"/>
      <c r="GH36" s="224"/>
      <c r="GI36" s="224"/>
      <c r="GJ36" s="224"/>
      <c r="GK36" s="224"/>
      <c r="GL36" s="224"/>
      <c r="GM36" s="224"/>
      <c r="GN36" s="224"/>
      <c r="GO36" s="224"/>
      <c r="GP36" s="224"/>
      <c r="GQ36" s="224"/>
      <c r="GR36" s="224"/>
      <c r="GS36" s="224"/>
      <c r="GT36" s="224"/>
      <c r="GU36" s="224"/>
      <c r="GV36" s="224"/>
      <c r="GW36" s="224"/>
      <c r="GX36" s="224"/>
      <c r="GY36" s="224"/>
      <c r="GZ36" s="224"/>
      <c r="HA36" s="224"/>
      <c r="HB36" s="224"/>
      <c r="HC36" s="224"/>
      <c r="HD36" s="224"/>
      <c r="HE36" s="224"/>
      <c r="HF36" s="224"/>
      <c r="HG36" s="224"/>
      <c r="HH36" s="224"/>
      <c r="HI36" s="224"/>
      <c r="HJ36" s="224"/>
      <c r="HK36" s="224"/>
      <c r="HL36" s="224"/>
      <c r="HM36" s="224"/>
      <c r="HN36" s="224"/>
      <c r="HO36" s="224"/>
      <c r="HP36" s="224"/>
      <c r="HQ36" s="224"/>
      <c r="HR36" s="224"/>
      <c r="HS36" s="224"/>
      <c r="HT36" s="224"/>
      <c r="HU36" s="224"/>
      <c r="HV36" s="224"/>
      <c r="HW36" s="224"/>
      <c r="HX36" s="224"/>
      <c r="HY36" s="224"/>
      <c r="HZ36" s="224"/>
      <c r="IA36" s="224"/>
      <c r="IB36" s="224"/>
      <c r="IC36" s="224"/>
      <c r="ID36" s="224"/>
      <c r="IE36" s="224"/>
      <c r="IF36" s="224"/>
      <c r="IG36" s="224"/>
      <c r="IH36" s="224"/>
      <c r="II36" s="224"/>
      <c r="IJ36" s="224"/>
      <c r="IK36" s="224"/>
      <c r="IL36" s="224"/>
      <c r="IM36" s="224"/>
      <c r="IN36" s="224"/>
      <c r="IO36" s="224"/>
      <c r="IP36" s="224"/>
      <c r="IQ36" s="224"/>
      <c r="IR36" s="224"/>
      <c r="IS36" s="224"/>
      <c r="IT36" s="224"/>
      <c r="IU36" s="224"/>
      <c r="IV36" s="224"/>
    </row>
    <row r="37" spans="1:256" s="208" customFormat="1" ht="24.5">
      <c r="A37" s="67">
        <f t="shared" si="2"/>
        <v>26</v>
      </c>
      <c r="B37" s="58"/>
      <c r="C37" s="59"/>
      <c r="D37" s="38"/>
      <c r="E37" s="217"/>
      <c r="F37" s="70"/>
      <c r="G37" s="379"/>
      <c r="H37" s="57"/>
      <c r="I37" s="41"/>
      <c r="J37" s="39"/>
      <c r="K37" s="218"/>
      <c r="L37" s="219"/>
      <c r="M37" s="39"/>
      <c r="N37" s="57"/>
      <c r="O37" s="41"/>
      <c r="P37" s="71">
        <f t="shared" si="0"/>
        <v>0</v>
      </c>
      <c r="Q37" s="64">
        <f t="shared" si="1"/>
        <v>0</v>
      </c>
      <c r="R37" s="44"/>
      <c r="S37" s="57"/>
      <c r="T37" s="385">
        <f t="shared" si="3"/>
        <v>0</v>
      </c>
      <c r="U37" s="383"/>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24"/>
      <c r="GQ37" s="224"/>
      <c r="GR37" s="224"/>
      <c r="GS37" s="224"/>
      <c r="GT37" s="224"/>
      <c r="GU37" s="224"/>
      <c r="GV37" s="224"/>
      <c r="GW37" s="224"/>
      <c r="GX37" s="224"/>
      <c r="GY37" s="224"/>
      <c r="GZ37" s="224"/>
      <c r="HA37" s="224"/>
      <c r="HB37" s="224"/>
      <c r="HC37" s="224"/>
      <c r="HD37" s="224"/>
      <c r="HE37" s="224"/>
      <c r="HF37" s="224"/>
      <c r="HG37" s="224"/>
      <c r="HH37" s="224"/>
      <c r="HI37" s="224"/>
      <c r="HJ37" s="224"/>
      <c r="HK37" s="224"/>
      <c r="HL37" s="224"/>
      <c r="HM37" s="224"/>
      <c r="HN37" s="224"/>
      <c r="HO37" s="224"/>
      <c r="HP37" s="224"/>
      <c r="HQ37" s="224"/>
      <c r="HR37" s="224"/>
      <c r="HS37" s="224"/>
      <c r="HT37" s="224"/>
      <c r="HU37" s="224"/>
      <c r="HV37" s="224"/>
      <c r="HW37" s="224"/>
      <c r="HX37" s="224"/>
      <c r="HY37" s="224"/>
      <c r="HZ37" s="224"/>
      <c r="IA37" s="224"/>
      <c r="IB37" s="224"/>
      <c r="IC37" s="224"/>
      <c r="ID37" s="224"/>
      <c r="IE37" s="224"/>
      <c r="IF37" s="224"/>
      <c r="IG37" s="224"/>
      <c r="IH37" s="224"/>
      <c r="II37" s="224"/>
      <c r="IJ37" s="224"/>
      <c r="IK37" s="224"/>
      <c r="IL37" s="224"/>
      <c r="IM37" s="224"/>
      <c r="IN37" s="224"/>
      <c r="IO37" s="224"/>
      <c r="IP37" s="224"/>
      <c r="IQ37" s="224"/>
      <c r="IR37" s="224"/>
      <c r="IS37" s="224"/>
      <c r="IT37" s="224"/>
      <c r="IU37" s="224"/>
      <c r="IV37" s="224"/>
    </row>
    <row r="38" spans="1:256" s="208" customFormat="1" ht="24.5">
      <c r="A38" s="67">
        <f t="shared" si="2"/>
        <v>27</v>
      </c>
      <c r="B38" s="58"/>
      <c r="C38" s="59"/>
      <c r="D38" s="38"/>
      <c r="E38" s="217"/>
      <c r="F38" s="70"/>
      <c r="G38" s="379"/>
      <c r="H38" s="57"/>
      <c r="I38" s="41"/>
      <c r="J38" s="39"/>
      <c r="K38" s="218">
        <v>0.66666666666666663</v>
      </c>
      <c r="L38" s="219"/>
      <c r="M38" s="39"/>
      <c r="N38" s="57"/>
      <c r="O38" s="41"/>
      <c r="P38" s="71">
        <f t="shared" si="0"/>
        <v>0</v>
      </c>
      <c r="Q38" s="64">
        <f t="shared" si="1"/>
        <v>0</v>
      </c>
      <c r="R38" s="44"/>
      <c r="S38" s="57"/>
      <c r="T38" s="385">
        <f t="shared" si="3"/>
        <v>0</v>
      </c>
      <c r="U38" s="383"/>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c r="IT38" s="224"/>
      <c r="IU38" s="224"/>
      <c r="IV38" s="224"/>
    </row>
    <row r="39" spans="1:256" s="208" customFormat="1" ht="24.5">
      <c r="A39" s="67">
        <f t="shared" si="2"/>
        <v>28</v>
      </c>
      <c r="B39" s="58"/>
      <c r="C39" s="59"/>
      <c r="D39" s="38"/>
      <c r="E39" s="217"/>
      <c r="F39" s="70"/>
      <c r="G39" s="379"/>
      <c r="H39" s="57"/>
      <c r="I39" s="41"/>
      <c r="J39" s="39"/>
      <c r="K39" s="218"/>
      <c r="L39" s="219"/>
      <c r="M39" s="39"/>
      <c r="N39" s="57"/>
      <c r="O39" s="41"/>
      <c r="P39" s="71">
        <f t="shared" si="0"/>
        <v>0</v>
      </c>
      <c r="Q39" s="64">
        <f t="shared" si="1"/>
        <v>0</v>
      </c>
      <c r="R39" s="44"/>
      <c r="S39" s="57"/>
      <c r="T39" s="385">
        <f t="shared" si="3"/>
        <v>0</v>
      </c>
      <c r="U39" s="383"/>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c r="GS39" s="224"/>
      <c r="GT39" s="224"/>
      <c r="GU39" s="224"/>
      <c r="GV39" s="224"/>
      <c r="GW39" s="224"/>
      <c r="GX39" s="224"/>
      <c r="GY39" s="224"/>
      <c r="GZ39" s="224"/>
      <c r="HA39" s="224"/>
      <c r="HB39" s="224"/>
      <c r="HC39" s="224"/>
      <c r="HD39" s="224"/>
      <c r="HE39" s="224"/>
      <c r="HF39" s="224"/>
      <c r="HG39" s="224"/>
      <c r="HH39" s="224"/>
      <c r="HI39" s="224"/>
      <c r="HJ39" s="224"/>
      <c r="HK39" s="224"/>
      <c r="HL39" s="224"/>
      <c r="HM39" s="224"/>
      <c r="HN39" s="224"/>
      <c r="HO39" s="224"/>
      <c r="HP39" s="224"/>
      <c r="HQ39" s="224"/>
      <c r="HR39" s="224"/>
      <c r="HS39" s="224"/>
      <c r="HT39" s="224"/>
      <c r="HU39" s="224"/>
      <c r="HV39" s="224"/>
      <c r="HW39" s="224"/>
      <c r="HX39" s="224"/>
      <c r="HY39" s="224"/>
      <c r="HZ39" s="224"/>
      <c r="IA39" s="224"/>
      <c r="IB39" s="224"/>
      <c r="IC39" s="224"/>
      <c r="ID39" s="224"/>
      <c r="IE39" s="224"/>
      <c r="IF39" s="224"/>
      <c r="IG39" s="224"/>
      <c r="IH39" s="224"/>
      <c r="II39" s="224"/>
      <c r="IJ39" s="224"/>
      <c r="IK39" s="224"/>
      <c r="IL39" s="224"/>
      <c r="IM39" s="224"/>
      <c r="IN39" s="224"/>
      <c r="IO39" s="224"/>
      <c r="IP39" s="224"/>
      <c r="IQ39" s="224"/>
      <c r="IR39" s="224"/>
      <c r="IS39" s="224"/>
      <c r="IT39" s="224"/>
      <c r="IU39" s="224"/>
      <c r="IV39" s="224"/>
    </row>
    <row r="40" spans="1:256" s="208" customFormat="1" ht="24.5">
      <c r="A40" s="67">
        <f t="shared" si="2"/>
        <v>29</v>
      </c>
      <c r="B40" s="58"/>
      <c r="C40" s="59"/>
      <c r="D40" s="38"/>
      <c r="E40" s="217"/>
      <c r="F40" s="70"/>
      <c r="G40" s="379"/>
      <c r="H40" s="57"/>
      <c r="I40" s="41"/>
      <c r="J40" s="39"/>
      <c r="K40" s="218"/>
      <c r="L40" s="219"/>
      <c r="M40" s="39"/>
      <c r="N40" s="57"/>
      <c r="O40" s="41"/>
      <c r="P40" s="71">
        <f t="shared" si="0"/>
        <v>0</v>
      </c>
      <c r="Q40" s="64">
        <f t="shared" si="1"/>
        <v>0</v>
      </c>
      <c r="R40" s="44"/>
      <c r="S40" s="57"/>
      <c r="T40" s="385">
        <f t="shared" si="3"/>
        <v>0</v>
      </c>
      <c r="U40" s="383"/>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c r="GS40" s="224"/>
      <c r="GT40" s="224"/>
      <c r="GU40" s="224"/>
      <c r="GV40" s="224"/>
      <c r="GW40" s="224"/>
      <c r="GX40" s="224"/>
      <c r="GY40" s="224"/>
      <c r="GZ40" s="224"/>
      <c r="HA40" s="224"/>
      <c r="HB40" s="224"/>
      <c r="HC40" s="224"/>
      <c r="HD40" s="224"/>
      <c r="HE40" s="224"/>
      <c r="HF40" s="224"/>
      <c r="HG40" s="224"/>
      <c r="HH40" s="224"/>
      <c r="HI40" s="224"/>
      <c r="HJ40" s="224"/>
      <c r="HK40" s="224"/>
      <c r="HL40" s="224"/>
      <c r="HM40" s="224"/>
      <c r="HN40" s="224"/>
      <c r="HO40" s="224"/>
      <c r="HP40" s="224"/>
      <c r="HQ40" s="224"/>
      <c r="HR40" s="224"/>
      <c r="HS40" s="224"/>
      <c r="HT40" s="224"/>
      <c r="HU40" s="224"/>
      <c r="HV40" s="224"/>
      <c r="HW40" s="224"/>
      <c r="HX40" s="224"/>
      <c r="HY40" s="224"/>
      <c r="HZ40" s="224"/>
      <c r="IA40" s="224"/>
      <c r="IB40" s="224"/>
      <c r="IC40" s="224"/>
      <c r="ID40" s="224"/>
      <c r="IE40" s="224"/>
      <c r="IF40" s="224"/>
      <c r="IG40" s="224"/>
      <c r="IH40" s="224"/>
      <c r="II40" s="224"/>
      <c r="IJ40" s="224"/>
      <c r="IK40" s="224"/>
      <c r="IL40" s="224"/>
      <c r="IM40" s="224"/>
      <c r="IN40" s="224"/>
      <c r="IO40" s="224"/>
      <c r="IP40" s="224"/>
      <c r="IQ40" s="224"/>
      <c r="IR40" s="224"/>
      <c r="IS40" s="224"/>
      <c r="IT40" s="224"/>
      <c r="IU40" s="224"/>
      <c r="IV40" s="224"/>
    </row>
    <row r="41" spans="1:256" s="208" customFormat="1" ht="24.5">
      <c r="A41" s="67">
        <f t="shared" si="2"/>
        <v>30</v>
      </c>
      <c r="B41" s="58"/>
      <c r="C41" s="59"/>
      <c r="D41" s="414"/>
      <c r="E41" s="217"/>
      <c r="F41" s="70"/>
      <c r="G41" s="379"/>
      <c r="H41" s="57"/>
      <c r="I41" s="41"/>
      <c r="J41" s="39"/>
      <c r="K41" s="218"/>
      <c r="L41" s="219"/>
      <c r="M41" s="39"/>
      <c r="N41" s="57"/>
      <c r="O41" s="41"/>
      <c r="P41" s="71">
        <f t="shared" si="0"/>
        <v>0</v>
      </c>
      <c r="Q41" s="64">
        <f t="shared" si="1"/>
        <v>0</v>
      </c>
      <c r="R41" s="44"/>
      <c r="S41" s="57"/>
      <c r="T41" s="385">
        <f t="shared" si="3"/>
        <v>0</v>
      </c>
      <c r="U41" s="383"/>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row>
    <row r="42" spans="1:256" s="208" customFormat="1" ht="25.5" customHeight="1">
      <c r="A42" s="67">
        <f t="shared" si="2"/>
        <v>31</v>
      </c>
      <c r="B42" s="58"/>
      <c r="C42" s="59"/>
      <c r="D42" s="38"/>
      <c r="E42" s="217"/>
      <c r="F42" s="70"/>
      <c r="G42" s="379"/>
      <c r="H42" s="57"/>
      <c r="I42" s="41"/>
      <c r="J42" s="39"/>
      <c r="K42" s="218"/>
      <c r="L42" s="219"/>
      <c r="M42" s="39"/>
      <c r="N42" s="57"/>
      <c r="O42" s="41"/>
      <c r="P42" s="71">
        <f t="shared" si="0"/>
        <v>0</v>
      </c>
      <c r="Q42" s="417">
        <f t="shared" si="1"/>
        <v>0</v>
      </c>
      <c r="R42" s="44"/>
      <c r="S42" s="57"/>
      <c r="T42" s="385">
        <f t="shared" si="3"/>
        <v>0</v>
      </c>
      <c r="U42" s="383"/>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row>
    <row r="43" spans="1:256" ht="5.15" customHeight="1">
      <c r="A43" s="66"/>
      <c r="E43" s="57"/>
      <c r="F43" s="51"/>
      <c r="G43" s="51"/>
      <c r="H43" s="57"/>
      <c r="K43" s="387"/>
      <c r="L43" s="69"/>
      <c r="M43" s="51"/>
      <c r="N43" s="51"/>
      <c r="O43" s="51"/>
      <c r="P43" s="51"/>
      <c r="Q43" s="69"/>
      <c r="R43" s="44"/>
      <c r="S43" s="57"/>
      <c r="T43" s="418"/>
      <c r="U43" s="383"/>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ht="5.15" customHeight="1">
      <c r="A44" s="66"/>
      <c r="F44" s="390"/>
      <c r="G44" s="390"/>
      <c r="H44" s="391"/>
      <c r="I44" s="390"/>
      <c r="J44" s="390"/>
      <c r="K44" s="390"/>
      <c r="L44" s="44"/>
      <c r="M44" s="44"/>
      <c r="Q44" s="44"/>
      <c r="R44" s="390"/>
      <c r="S44" s="391"/>
      <c r="T44" s="419"/>
      <c r="U44" s="383"/>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ht="25.5" customHeight="1" thickBot="1">
      <c r="A45" s="66"/>
      <c r="E45" s="60" t="s">
        <v>30</v>
      </c>
      <c r="G45" s="380">
        <f>SUM(G12:G42)</f>
        <v>0</v>
      </c>
      <c r="H45" s="57"/>
      <c r="R45" s="44"/>
      <c r="S45" s="57"/>
      <c r="T45" s="440">
        <f>SUM(T12:T44)</f>
        <v>0</v>
      </c>
      <c r="U45" s="383"/>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ht="5.15" customHeight="1" thickTop="1" thickBot="1">
      <c r="A46" s="66"/>
      <c r="G46" s="61"/>
      <c r="H46" s="57"/>
      <c r="R46" s="44"/>
      <c r="S46" s="57"/>
      <c r="T46" s="385"/>
      <c r="U46" s="382"/>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5.15" customHeight="1" thickTop="1">
      <c r="A47" s="66"/>
      <c r="D47" s="51"/>
      <c r="G47" s="44"/>
      <c r="H47" s="57"/>
      <c r="S47" s="57"/>
      <c r="T47" s="386"/>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51"/>
    </row>
    <row r="48" spans="1:256" ht="25.5" customHeight="1" thickBot="1">
      <c r="A48" s="66"/>
      <c r="E48" s="60" t="s">
        <v>98</v>
      </c>
      <c r="G48" s="435">
        <v>0.3</v>
      </c>
      <c r="H48" s="57"/>
      <c r="M48" s="44"/>
      <c r="Q48" s="437">
        <f>G45*G48</f>
        <v>0</v>
      </c>
      <c r="T48" s="57"/>
      <c r="U48" s="66"/>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56" ht="12" customHeight="1" thickTop="1">
      <c r="A49" s="66"/>
      <c r="B49" s="44"/>
      <c r="C49" s="44"/>
      <c r="D49" s="44"/>
      <c r="E49" s="44"/>
      <c r="F49" s="44"/>
      <c r="G49" s="44"/>
      <c r="H49" s="44"/>
      <c r="I49" s="44"/>
      <c r="J49" s="44"/>
      <c r="K49" s="44"/>
      <c r="L49" s="44"/>
      <c r="M49" s="51"/>
      <c r="N49" s="44"/>
      <c r="O49" s="44"/>
      <c r="P49" s="44"/>
      <c r="Q49" s="439"/>
      <c r="R49" s="44"/>
      <c r="S49" s="44"/>
      <c r="T49" s="57"/>
      <c r="U49" s="44"/>
    </row>
    <row r="50" spans="1:256" ht="4.9000000000000004" customHeight="1">
      <c r="A50" s="394"/>
      <c r="B50" s="390"/>
      <c r="C50" s="390"/>
      <c r="D50" s="390"/>
      <c r="E50" s="390"/>
      <c r="F50" s="390"/>
      <c r="G50" s="390"/>
      <c r="H50" s="390"/>
      <c r="I50" s="390"/>
      <c r="J50" s="390"/>
      <c r="K50" s="390"/>
      <c r="L50" s="390"/>
      <c r="M50" s="390"/>
      <c r="N50" s="390"/>
      <c r="O50" s="390"/>
      <c r="P50" s="390"/>
      <c r="Q50" s="390"/>
      <c r="R50" s="390"/>
      <c r="S50" s="390"/>
      <c r="T50" s="391"/>
      <c r="U50" s="66"/>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57"/>
      <c r="IV50" s="66"/>
    </row>
    <row r="51" spans="1:256">
      <c r="A51" s="66"/>
      <c r="B51" s="44"/>
      <c r="C51" s="44"/>
      <c r="D51" s="415"/>
      <c r="E51" s="44"/>
      <c r="F51" s="44"/>
      <c r="G51" s="731"/>
      <c r="H51" s="731"/>
      <c r="I51" s="731"/>
      <c r="J51" s="731"/>
      <c r="K51" s="44"/>
      <c r="L51" s="44"/>
      <c r="M51" s="416"/>
      <c r="N51" s="44"/>
      <c r="O51" s="44"/>
      <c r="P51" s="44"/>
      <c r="Q51" s="44"/>
      <c r="R51" s="44"/>
      <c r="S51" s="44"/>
      <c r="T51" s="57"/>
      <c r="IV51" s="66"/>
    </row>
    <row r="52" spans="1:256" ht="15.5" thickBot="1">
      <c r="A52" s="66"/>
      <c r="B52" s="44"/>
      <c r="C52" s="44"/>
      <c r="D52" s="411" t="s">
        <v>79</v>
      </c>
      <c r="E52" s="409"/>
      <c r="F52" s="410"/>
      <c r="G52" s="724">
        <f>Q48+T45</f>
        <v>0</v>
      </c>
      <c r="H52" s="725"/>
      <c r="I52" s="725"/>
      <c r="J52" s="726"/>
      <c r="K52" s="44"/>
      <c r="L52" s="44"/>
      <c r="M52" s="416"/>
      <c r="N52" s="44"/>
      <c r="O52" s="44"/>
      <c r="P52" s="44"/>
      <c r="Q52" s="44"/>
      <c r="R52" s="44"/>
      <c r="S52" s="44"/>
      <c r="T52" s="57"/>
      <c r="IV52" s="66"/>
    </row>
    <row r="53" spans="1:256" ht="4.9000000000000004" customHeight="1" thickTop="1">
      <c r="A53" s="66"/>
      <c r="B53" s="44"/>
      <c r="C53" s="44"/>
      <c r="D53" s="44"/>
      <c r="E53" s="44"/>
      <c r="F53" s="44"/>
      <c r="G53" s="44"/>
      <c r="H53" s="408"/>
      <c r="I53" s="408"/>
      <c r="J53" s="408"/>
      <c r="K53" s="44"/>
      <c r="L53" s="44"/>
      <c r="M53" s="44"/>
      <c r="N53" s="44"/>
      <c r="O53" s="44"/>
      <c r="P53" s="44"/>
      <c r="Q53" s="44"/>
      <c r="R53" s="44"/>
      <c r="S53" s="44"/>
      <c r="T53" s="57"/>
      <c r="IV53" s="66"/>
    </row>
    <row r="54" spans="1:256" hidden="1">
      <c r="A54" s="66"/>
      <c r="B54" s="44"/>
      <c r="C54" s="44"/>
      <c r="D54" s="44"/>
      <c r="E54" s="44"/>
      <c r="F54" s="44"/>
      <c r="G54" s="44"/>
      <c r="H54" s="44"/>
      <c r="I54" s="44"/>
      <c r="J54" s="44"/>
      <c r="K54" s="44"/>
      <c r="L54" s="44"/>
      <c r="M54" s="44"/>
      <c r="N54" s="44"/>
      <c r="O54" s="44"/>
      <c r="P54" s="44"/>
      <c r="Q54" s="44"/>
      <c r="R54" s="44"/>
      <c r="S54" s="44"/>
      <c r="T54" s="57"/>
      <c r="IV54" s="66"/>
    </row>
    <row r="55" spans="1:256" hidden="1">
      <c r="A55" s="66"/>
      <c r="B55" s="44"/>
      <c r="C55" s="44"/>
      <c r="D55" s="44"/>
      <c r="E55" s="44"/>
      <c r="F55" s="44"/>
      <c r="G55" s="44"/>
      <c r="H55" s="44"/>
      <c r="I55" s="44"/>
      <c r="J55" s="44"/>
      <c r="K55" s="44"/>
      <c r="L55" s="44"/>
      <c r="M55" s="44"/>
      <c r="N55" s="44"/>
      <c r="O55" s="44"/>
      <c r="P55" s="44"/>
      <c r="Q55" s="44"/>
      <c r="R55" s="44"/>
      <c r="S55" s="44"/>
      <c r="T55" s="57"/>
      <c r="IV55" s="66"/>
    </row>
    <row r="56" spans="1:256" hidden="1">
      <c r="A56" s="66"/>
      <c r="B56" s="44"/>
      <c r="C56" s="44"/>
      <c r="D56" s="44"/>
      <c r="E56" s="44"/>
      <c r="F56" s="44"/>
      <c r="G56" s="44"/>
      <c r="H56" s="44"/>
      <c r="I56" s="44"/>
      <c r="J56" s="44"/>
      <c r="K56" s="44"/>
      <c r="L56" s="44"/>
      <c r="M56" s="44"/>
      <c r="N56" s="44"/>
      <c r="O56" s="44"/>
      <c r="P56" s="44"/>
      <c r="Q56" s="44"/>
      <c r="R56" s="44"/>
      <c r="S56" s="44"/>
      <c r="T56" s="57"/>
      <c r="IV56" s="66"/>
    </row>
    <row r="57" spans="1:256" hidden="1">
      <c r="A57" s="66"/>
      <c r="B57" s="44"/>
      <c r="C57" s="44"/>
      <c r="D57" s="44"/>
      <c r="E57" s="44"/>
      <c r="F57" s="44"/>
      <c r="G57" s="44"/>
      <c r="H57" s="44"/>
      <c r="I57" s="44"/>
      <c r="J57" s="44"/>
      <c r="K57" s="44"/>
      <c r="L57" s="44"/>
      <c r="M57" s="44"/>
      <c r="N57" s="44"/>
      <c r="O57" s="44"/>
      <c r="P57" s="44"/>
      <c r="Q57" s="44"/>
      <c r="R57" s="44"/>
      <c r="S57" s="44"/>
      <c r="T57" s="57"/>
      <c r="IV57" s="66"/>
    </row>
    <row r="58" spans="1:256" hidden="1">
      <c r="A58" s="66"/>
      <c r="B58" s="44"/>
      <c r="C58" s="44"/>
      <c r="D58" s="44"/>
      <c r="E58" s="44"/>
      <c r="F58" s="44"/>
      <c r="G58" s="44"/>
      <c r="H58" s="44"/>
      <c r="I58" s="44"/>
      <c r="J58" s="44"/>
      <c r="K58" s="44"/>
      <c r="L58" s="44"/>
      <c r="M58" s="44"/>
      <c r="N58" s="44"/>
      <c r="O58" s="44"/>
      <c r="P58" s="44"/>
      <c r="Q58" s="44"/>
      <c r="R58" s="44"/>
      <c r="S58" s="44"/>
      <c r="T58" s="57"/>
      <c r="IV58" s="66"/>
    </row>
    <row r="59" spans="1:256" hidden="1">
      <c r="A59" s="66"/>
      <c r="B59" s="44"/>
      <c r="C59" s="44"/>
      <c r="D59" s="44"/>
      <c r="E59" s="44"/>
      <c r="F59" s="44"/>
      <c r="G59" s="44"/>
      <c r="H59" s="44"/>
      <c r="I59" s="44"/>
      <c r="J59" s="44"/>
      <c r="K59" s="44"/>
      <c r="L59" s="44"/>
      <c r="M59" s="44"/>
      <c r="N59" s="44"/>
      <c r="O59" s="44"/>
      <c r="P59" s="44"/>
      <c r="Q59" s="44"/>
      <c r="R59" s="44"/>
      <c r="S59" s="44"/>
      <c r="T59" s="57"/>
      <c r="IV59" s="66"/>
    </row>
    <row r="60" spans="1:256" hidden="1">
      <c r="A60" s="66"/>
      <c r="B60" s="44"/>
      <c r="C60" s="44"/>
      <c r="D60" s="44"/>
      <c r="E60" s="44"/>
      <c r="F60" s="44"/>
      <c r="G60" s="44"/>
      <c r="H60" s="44"/>
      <c r="I60" s="44"/>
      <c r="J60" s="44"/>
      <c r="K60" s="44"/>
      <c r="L60" s="44"/>
      <c r="M60" s="44"/>
      <c r="N60" s="44"/>
      <c r="O60" s="44"/>
      <c r="P60" s="44"/>
      <c r="Q60" s="44"/>
      <c r="R60" s="44"/>
      <c r="S60" s="44"/>
      <c r="T60" s="57"/>
      <c r="IV60" s="66"/>
    </row>
    <row r="61" spans="1:256" hidden="1">
      <c r="A61" s="66"/>
      <c r="B61" s="44"/>
      <c r="C61" s="44"/>
      <c r="D61" s="44"/>
      <c r="E61" s="44"/>
      <c r="F61" s="44"/>
      <c r="G61" s="44"/>
      <c r="H61" s="44"/>
      <c r="I61" s="44"/>
      <c r="J61" s="44"/>
      <c r="K61" s="44"/>
      <c r="L61" s="44"/>
      <c r="M61" s="44"/>
      <c r="N61" s="44"/>
      <c r="O61" s="44"/>
      <c r="P61" s="44"/>
      <c r="Q61" s="44"/>
      <c r="R61" s="44"/>
      <c r="S61" s="44"/>
      <c r="T61" s="57"/>
      <c r="IV61" s="66"/>
    </row>
    <row r="62" spans="1:256" hidden="1">
      <c r="A62" s="66"/>
      <c r="B62" s="44"/>
      <c r="C62" s="44"/>
      <c r="D62" s="44"/>
      <c r="E62" s="44"/>
      <c r="F62" s="44"/>
      <c r="G62" s="44"/>
      <c r="H62" s="44"/>
      <c r="I62" s="44"/>
      <c r="J62" s="44"/>
      <c r="K62" s="44"/>
      <c r="L62" s="44"/>
      <c r="M62" s="44"/>
      <c r="N62" s="44"/>
      <c r="O62" s="44"/>
      <c r="P62" s="44"/>
      <c r="Q62" s="44"/>
      <c r="R62" s="44"/>
      <c r="S62" s="44"/>
      <c r="T62" s="57"/>
      <c r="IV62" s="66"/>
    </row>
    <row r="63" spans="1:256" hidden="1">
      <c r="A63" s="66"/>
      <c r="B63" s="44"/>
      <c r="C63" s="44"/>
      <c r="D63" s="44"/>
      <c r="E63" s="44"/>
      <c r="F63" s="44"/>
      <c r="G63" s="44"/>
      <c r="H63" s="44"/>
      <c r="I63" s="44"/>
      <c r="J63" s="44"/>
      <c r="K63" s="44"/>
      <c r="L63" s="44"/>
      <c r="M63" s="44"/>
      <c r="N63" s="44"/>
      <c r="O63" s="44"/>
      <c r="P63" s="44"/>
      <c r="Q63" s="44"/>
      <c r="R63" s="44"/>
      <c r="S63" s="44"/>
      <c r="T63" s="57"/>
      <c r="IV63" s="66"/>
    </row>
    <row r="64" spans="1:256" hidden="1">
      <c r="A64" s="66"/>
      <c r="B64" s="44"/>
      <c r="C64" s="44"/>
      <c r="D64" s="44"/>
      <c r="E64" s="44"/>
      <c r="F64" s="44"/>
      <c r="G64" s="44"/>
      <c r="H64" s="44"/>
      <c r="I64" s="44"/>
      <c r="J64" s="44"/>
      <c r="K64" s="44"/>
      <c r="L64" s="44"/>
      <c r="M64" s="44"/>
      <c r="N64" s="44"/>
      <c r="O64" s="44"/>
      <c r="P64" s="44"/>
      <c r="Q64" s="44"/>
      <c r="R64" s="44"/>
      <c r="S64" s="44"/>
      <c r="T64" s="57"/>
      <c r="IV64" s="66"/>
    </row>
    <row r="65" spans="1:256" hidden="1">
      <c r="A65" s="66"/>
      <c r="B65" s="44"/>
      <c r="C65" s="44"/>
      <c r="D65" s="44"/>
      <c r="E65" s="44"/>
      <c r="F65" s="44"/>
      <c r="G65" s="44"/>
      <c r="H65" s="44"/>
      <c r="I65" s="44"/>
      <c r="J65" s="44"/>
      <c r="K65" s="44"/>
      <c r="L65" s="44"/>
      <c r="M65" s="44"/>
      <c r="N65" s="44"/>
      <c r="O65" s="44"/>
      <c r="P65" s="44"/>
      <c r="Q65" s="44"/>
      <c r="R65" s="44"/>
      <c r="S65" s="44"/>
      <c r="T65" s="57"/>
      <c r="IV65" s="66"/>
    </row>
    <row r="66" spans="1:256" hidden="1">
      <c r="A66" s="66"/>
      <c r="B66" s="44"/>
      <c r="C66" s="44"/>
      <c r="D66" s="44"/>
      <c r="E66" s="44"/>
      <c r="F66" s="44"/>
      <c r="G66" s="44"/>
      <c r="H66" s="44"/>
      <c r="I66" s="44"/>
      <c r="J66" s="44"/>
      <c r="K66" s="44"/>
      <c r="L66" s="44"/>
      <c r="M66" s="44"/>
      <c r="N66" s="44"/>
      <c r="O66" s="44"/>
      <c r="P66" s="44"/>
      <c r="Q66" s="44"/>
      <c r="R66" s="44"/>
      <c r="S66" s="44"/>
      <c r="T66" s="57"/>
      <c r="IV66" s="66"/>
    </row>
    <row r="67" spans="1:256" hidden="1">
      <c r="A67" s="66"/>
      <c r="B67" s="44"/>
      <c r="C67" s="44"/>
      <c r="D67" s="44"/>
      <c r="E67" s="44"/>
      <c r="F67" s="44"/>
      <c r="G67" s="44"/>
      <c r="H67" s="44"/>
      <c r="I67" s="44"/>
      <c r="J67" s="44"/>
      <c r="K67" s="44"/>
      <c r="L67" s="44"/>
      <c r="M67" s="44"/>
      <c r="N67" s="44"/>
      <c r="O67" s="44"/>
      <c r="P67" s="44"/>
      <c r="Q67" s="44"/>
      <c r="R67" s="44"/>
      <c r="S67" s="44"/>
      <c r="T67" s="57"/>
      <c r="IV67" s="66"/>
    </row>
    <row r="68" spans="1:256" hidden="1">
      <c r="A68" s="66"/>
      <c r="B68" s="44"/>
      <c r="C68" s="44"/>
      <c r="D68" s="44"/>
      <c r="E68" s="44"/>
      <c r="F68" s="44"/>
      <c r="G68" s="44"/>
      <c r="H68" s="44"/>
      <c r="I68" s="44"/>
      <c r="J68" s="44"/>
      <c r="K68" s="44"/>
      <c r="L68" s="44"/>
      <c r="M68" s="44"/>
      <c r="N68" s="44"/>
      <c r="O68" s="44"/>
      <c r="P68" s="44"/>
      <c r="Q68" s="44"/>
      <c r="R68" s="44"/>
      <c r="S68" s="44"/>
      <c r="T68" s="57"/>
      <c r="IV68" s="66"/>
    </row>
    <row r="69" spans="1:256" hidden="1">
      <c r="A69" s="66"/>
      <c r="B69" s="44"/>
      <c r="C69" s="44"/>
      <c r="D69" s="44"/>
      <c r="E69" s="44"/>
      <c r="F69" s="44"/>
      <c r="G69" s="44"/>
      <c r="H69" s="44"/>
      <c r="I69" s="44"/>
      <c r="J69" s="44"/>
      <c r="K69" s="44"/>
      <c r="L69" s="44"/>
      <c r="M69" s="44"/>
      <c r="N69" s="44"/>
      <c r="O69" s="44"/>
      <c r="P69" s="44"/>
      <c r="Q69" s="44"/>
      <c r="R69" s="44"/>
      <c r="S69" s="44"/>
      <c r="T69" s="57"/>
      <c r="IV69" s="66"/>
    </row>
    <row r="70" spans="1:256" hidden="1">
      <c r="A70" s="66"/>
      <c r="B70" s="44"/>
      <c r="C70" s="44"/>
      <c r="D70" s="44"/>
      <c r="E70" s="44"/>
      <c r="F70" s="44"/>
      <c r="G70" s="44"/>
      <c r="H70" s="44"/>
      <c r="I70" s="44"/>
      <c r="J70" s="44"/>
      <c r="K70" s="44"/>
      <c r="L70" s="44"/>
      <c r="M70" s="44"/>
      <c r="N70" s="44"/>
      <c r="O70" s="44"/>
      <c r="P70" s="44"/>
      <c r="Q70" s="44"/>
      <c r="R70" s="44"/>
      <c r="S70" s="44"/>
      <c r="T70" s="57"/>
      <c r="IV70" s="66"/>
    </row>
    <row r="71" spans="1:256" hidden="1">
      <c r="A71" s="66"/>
      <c r="B71" s="44"/>
      <c r="C71" s="44"/>
      <c r="D71" s="44"/>
      <c r="E71" s="44"/>
      <c r="F71" s="44"/>
      <c r="G71" s="44"/>
      <c r="H71" s="44"/>
      <c r="I71" s="44"/>
      <c r="J71" s="44"/>
      <c r="K71" s="44"/>
      <c r="L71" s="44"/>
      <c r="M71" s="44"/>
      <c r="N71" s="44"/>
      <c r="O71" s="44"/>
      <c r="P71" s="44"/>
      <c r="Q71" s="44"/>
      <c r="R71" s="44"/>
      <c r="S71" s="44"/>
      <c r="T71" s="57"/>
      <c r="IV71" s="66"/>
    </row>
    <row r="72" spans="1:256" hidden="1">
      <c r="A72" s="66"/>
      <c r="B72" s="44"/>
      <c r="C72" s="44"/>
      <c r="D72" s="44"/>
      <c r="E72" s="44"/>
      <c r="F72" s="44"/>
      <c r="G72" s="44"/>
      <c r="H72" s="44"/>
      <c r="I72" s="44"/>
      <c r="J72" s="44"/>
      <c r="K72" s="44"/>
      <c r="L72" s="44"/>
      <c r="M72" s="44"/>
      <c r="N72" s="44"/>
      <c r="O72" s="44"/>
      <c r="P72" s="44"/>
      <c r="Q72" s="44"/>
      <c r="R72" s="44"/>
      <c r="S72" s="44"/>
      <c r="T72" s="57"/>
      <c r="IV72" s="66"/>
    </row>
    <row r="73" spans="1:256" hidden="1">
      <c r="A73" s="66"/>
      <c r="B73" s="44"/>
      <c r="C73" s="44"/>
      <c r="D73" s="44"/>
      <c r="E73" s="44"/>
      <c r="F73" s="44"/>
      <c r="G73" s="44"/>
      <c r="H73" s="44"/>
      <c r="I73" s="44"/>
      <c r="J73" s="44"/>
      <c r="K73" s="44"/>
      <c r="L73" s="44"/>
      <c r="M73" s="44"/>
      <c r="N73" s="44"/>
      <c r="O73" s="44"/>
      <c r="P73" s="44"/>
      <c r="Q73" s="44"/>
      <c r="R73" s="44"/>
      <c r="S73" s="44"/>
      <c r="T73" s="57"/>
      <c r="IV73" s="66"/>
    </row>
    <row r="74" spans="1:256" hidden="1">
      <c r="A74" s="66"/>
      <c r="B74" s="44"/>
      <c r="C74" s="44"/>
      <c r="D74" s="44"/>
      <c r="E74" s="44"/>
      <c r="F74" s="44"/>
      <c r="G74" s="44"/>
      <c r="H74" s="44"/>
      <c r="I74" s="44"/>
      <c r="J74" s="44"/>
      <c r="K74" s="44"/>
      <c r="L74" s="44"/>
      <c r="M74" s="44"/>
      <c r="N74" s="44"/>
      <c r="O74" s="44"/>
      <c r="P74" s="44"/>
      <c r="Q74" s="44"/>
      <c r="R74" s="44"/>
      <c r="S74" s="44"/>
      <c r="T74" s="57"/>
      <c r="IV74" s="66"/>
    </row>
    <row r="75" spans="1:256" hidden="1">
      <c r="A75" s="66"/>
      <c r="B75" s="44"/>
      <c r="C75" s="44"/>
      <c r="D75" s="44"/>
      <c r="E75" s="44"/>
      <c r="F75" s="44"/>
      <c r="G75" s="44"/>
      <c r="H75" s="44"/>
      <c r="I75" s="44"/>
      <c r="J75" s="44"/>
      <c r="K75" s="44"/>
      <c r="L75" s="44"/>
      <c r="M75" s="44"/>
      <c r="N75" s="44"/>
      <c r="O75" s="44"/>
      <c r="P75" s="44"/>
      <c r="Q75" s="44"/>
      <c r="R75" s="44"/>
      <c r="S75" s="44"/>
      <c r="T75" s="57"/>
      <c r="IV75" s="66"/>
    </row>
    <row r="76" spans="1:256" hidden="1">
      <c r="A76" s="66"/>
      <c r="B76" s="44"/>
      <c r="C76" s="44"/>
      <c r="D76" s="44"/>
      <c r="E76" s="44"/>
      <c r="F76" s="44"/>
      <c r="G76" s="44"/>
      <c r="H76" s="44"/>
      <c r="I76" s="44"/>
      <c r="J76" s="44"/>
      <c r="K76" s="44"/>
      <c r="L76" s="44"/>
      <c r="M76" s="44"/>
      <c r="N76" s="44"/>
      <c r="O76" s="44"/>
      <c r="P76" s="44"/>
      <c r="Q76" s="44"/>
      <c r="R76" s="44"/>
      <c r="S76" s="44"/>
      <c r="T76" s="57"/>
      <c r="IV76" s="66"/>
    </row>
    <row r="77" spans="1:256" hidden="1">
      <c r="A77" s="66"/>
      <c r="B77" s="44"/>
      <c r="C77" s="44"/>
      <c r="D77" s="44"/>
      <c r="E77" s="44"/>
      <c r="F77" s="44"/>
      <c r="G77" s="44"/>
      <c r="H77" s="44"/>
      <c r="I77" s="44"/>
      <c r="J77" s="44"/>
      <c r="K77" s="44"/>
      <c r="L77" s="44"/>
      <c r="M77" s="44"/>
      <c r="N77" s="44"/>
      <c r="O77" s="44"/>
      <c r="P77" s="44"/>
      <c r="Q77" s="44"/>
      <c r="R77" s="44"/>
      <c r="S77" s="44"/>
      <c r="T77" s="57"/>
      <c r="IV77" s="66"/>
    </row>
    <row r="78" spans="1:256" hidden="1">
      <c r="A78" s="66"/>
      <c r="B78" s="44"/>
      <c r="C78" s="44"/>
      <c r="D78" s="44"/>
      <c r="E78" s="44"/>
      <c r="F78" s="44"/>
      <c r="G78" s="44"/>
      <c r="H78" s="44"/>
      <c r="I78" s="44"/>
      <c r="J78" s="44"/>
      <c r="K78" s="44"/>
      <c r="L78" s="44"/>
      <c r="M78" s="44"/>
      <c r="N78" s="44"/>
      <c r="O78" s="44"/>
      <c r="P78" s="44"/>
      <c r="Q78" s="44"/>
      <c r="R78" s="44"/>
      <c r="S78" s="44"/>
      <c r="T78" s="57"/>
      <c r="IV78" s="66"/>
    </row>
    <row r="79" spans="1:256" hidden="1">
      <c r="A79" s="66"/>
      <c r="B79" s="44"/>
      <c r="C79" s="44"/>
      <c r="D79" s="44"/>
      <c r="E79" s="44"/>
      <c r="F79" s="44"/>
      <c r="G79" s="44"/>
      <c r="H79" s="44"/>
      <c r="I79" s="44"/>
      <c r="J79" s="44"/>
      <c r="K79" s="44"/>
      <c r="L79" s="44"/>
      <c r="M79" s="44"/>
      <c r="N79" s="44"/>
      <c r="O79" s="44"/>
      <c r="P79" s="44"/>
      <c r="Q79" s="44"/>
      <c r="R79" s="44"/>
      <c r="S79" s="44"/>
      <c r="T79" s="57"/>
      <c r="IV79" s="66"/>
    </row>
    <row r="80" spans="1:256" hidden="1">
      <c r="A80" s="66"/>
      <c r="B80" s="44"/>
      <c r="C80" s="44"/>
      <c r="D80" s="44"/>
      <c r="E80" s="44"/>
      <c r="F80" s="44"/>
      <c r="G80" s="44"/>
      <c r="H80" s="44"/>
      <c r="I80" s="44"/>
      <c r="J80" s="44"/>
      <c r="K80" s="44"/>
      <c r="L80" s="44"/>
      <c r="M80" s="44"/>
      <c r="N80" s="44"/>
      <c r="O80" s="44"/>
      <c r="P80" s="44"/>
      <c r="Q80" s="44"/>
      <c r="R80" s="44"/>
      <c r="S80" s="44"/>
      <c r="T80" s="57"/>
      <c r="IV80" s="66"/>
    </row>
    <row r="81" spans="1:256" hidden="1">
      <c r="A81" s="66"/>
      <c r="B81" s="44"/>
      <c r="C81" s="44"/>
      <c r="D81" s="44"/>
      <c r="E81" s="44"/>
      <c r="F81" s="44"/>
      <c r="G81" s="44"/>
      <c r="H81" s="44"/>
      <c r="I81" s="44"/>
      <c r="J81" s="44"/>
      <c r="K81" s="44"/>
      <c r="L81" s="44"/>
      <c r="M81" s="44"/>
      <c r="N81" s="44"/>
      <c r="O81" s="44"/>
      <c r="P81" s="44"/>
      <c r="Q81" s="44"/>
      <c r="R81" s="44"/>
      <c r="S81" s="44"/>
      <c r="T81" s="57"/>
      <c r="IV81" s="66"/>
    </row>
    <row r="82" spans="1:256" hidden="1">
      <c r="A82" s="66"/>
      <c r="B82" s="44"/>
      <c r="C82" s="44"/>
      <c r="D82" s="44"/>
      <c r="E82" s="44"/>
      <c r="F82" s="44"/>
      <c r="G82" s="44"/>
      <c r="H82" s="44"/>
      <c r="I82" s="44"/>
      <c r="J82" s="44"/>
      <c r="K82" s="44"/>
      <c r="L82" s="44"/>
      <c r="M82" s="44"/>
      <c r="N82" s="44"/>
      <c r="O82" s="44"/>
      <c r="P82" s="44"/>
      <c r="Q82" s="44"/>
      <c r="R82" s="44"/>
      <c r="S82" s="44"/>
      <c r="T82" s="57"/>
      <c r="IV82" s="66"/>
    </row>
    <row r="83" spans="1:256" hidden="1">
      <c r="A83" s="66"/>
      <c r="B83" s="44"/>
      <c r="C83" s="44"/>
      <c r="D83" s="44"/>
      <c r="E83" s="44"/>
      <c r="F83" s="44"/>
      <c r="G83" s="44"/>
      <c r="H83" s="44"/>
      <c r="I83" s="44"/>
      <c r="J83" s="44"/>
      <c r="K83" s="44"/>
      <c r="L83" s="44"/>
      <c r="M83" s="44"/>
      <c r="N83" s="44"/>
      <c r="O83" s="44"/>
      <c r="P83" s="44"/>
      <c r="Q83" s="44"/>
      <c r="R83" s="44"/>
      <c r="S83" s="44"/>
      <c r="T83" s="57"/>
      <c r="IV83" s="66"/>
    </row>
    <row r="84" spans="1:256" hidden="1">
      <c r="A84" s="66"/>
      <c r="B84" s="44"/>
      <c r="C84" s="44"/>
      <c r="D84" s="44"/>
      <c r="E84" s="44"/>
      <c r="F84" s="44"/>
      <c r="G84" s="44"/>
      <c r="H84" s="44"/>
      <c r="I84" s="44"/>
      <c r="J84" s="44"/>
      <c r="K84" s="44"/>
      <c r="L84" s="44"/>
      <c r="M84" s="44"/>
      <c r="N84" s="44"/>
      <c r="O84" s="44"/>
      <c r="P84" s="44"/>
      <c r="Q84" s="44"/>
      <c r="R84" s="44"/>
      <c r="S84" s="44"/>
      <c r="T84" s="57"/>
      <c r="IV84" s="66"/>
    </row>
    <row r="85" spans="1:256" hidden="1">
      <c r="A85" s="66"/>
      <c r="B85" s="44"/>
      <c r="C85" s="44"/>
      <c r="D85" s="44"/>
      <c r="E85" s="44"/>
      <c r="F85" s="44"/>
      <c r="G85" s="44"/>
      <c r="H85" s="44"/>
      <c r="I85" s="44"/>
      <c r="J85" s="44"/>
      <c r="K85" s="44"/>
      <c r="L85" s="44"/>
      <c r="M85" s="44"/>
      <c r="N85" s="44"/>
      <c r="O85" s="44"/>
      <c r="P85" s="44"/>
      <c r="Q85" s="44"/>
      <c r="R85" s="44"/>
      <c r="S85" s="44"/>
      <c r="T85" s="57"/>
      <c r="IV85" s="66"/>
    </row>
    <row r="86" spans="1:256" hidden="1">
      <c r="A86" s="66"/>
      <c r="B86" s="44"/>
      <c r="C86" s="44"/>
      <c r="D86" s="44"/>
      <c r="E86" s="44"/>
      <c r="F86" s="44"/>
      <c r="G86" s="44"/>
      <c r="H86" s="44"/>
      <c r="I86" s="44"/>
      <c r="J86" s="44"/>
      <c r="K86" s="44"/>
      <c r="L86" s="44"/>
      <c r="M86" s="44"/>
      <c r="N86" s="44"/>
      <c r="O86" s="44"/>
      <c r="P86" s="44"/>
      <c r="Q86" s="44"/>
      <c r="R86" s="44"/>
      <c r="S86" s="44"/>
      <c r="T86" s="57"/>
      <c r="IV86" s="66"/>
    </row>
    <row r="87" spans="1:256" hidden="1">
      <c r="A87" s="66"/>
      <c r="B87" s="44"/>
      <c r="C87" s="44"/>
      <c r="D87" s="44"/>
      <c r="E87" s="44"/>
      <c r="F87" s="44"/>
      <c r="G87" s="44"/>
      <c r="H87" s="44"/>
      <c r="I87" s="44"/>
      <c r="J87" s="44"/>
      <c r="K87" s="44"/>
      <c r="L87" s="44"/>
      <c r="M87" s="44"/>
      <c r="N87" s="44"/>
      <c r="O87" s="44"/>
      <c r="P87" s="44"/>
      <c r="Q87" s="44"/>
      <c r="R87" s="44"/>
      <c r="S87" s="44"/>
      <c r="T87" s="57"/>
      <c r="IV87" s="66"/>
    </row>
    <row r="88" spans="1:256" hidden="1">
      <c r="A88" s="66"/>
      <c r="B88" s="44"/>
      <c r="C88" s="44"/>
      <c r="D88" s="44"/>
      <c r="E88" s="44"/>
      <c r="F88" s="44"/>
      <c r="G88" s="44"/>
      <c r="H88" s="44"/>
      <c r="I88" s="44"/>
      <c r="J88" s="44"/>
      <c r="K88" s="44"/>
      <c r="L88" s="44"/>
      <c r="M88" s="44"/>
      <c r="N88" s="44"/>
      <c r="O88" s="44"/>
      <c r="P88" s="44"/>
      <c r="Q88" s="44"/>
      <c r="R88" s="44"/>
      <c r="S88" s="44"/>
      <c r="T88" s="57"/>
      <c r="IV88" s="66"/>
    </row>
    <row r="89" spans="1:256" hidden="1">
      <c r="A89" s="66"/>
      <c r="B89" s="44"/>
      <c r="C89" s="44"/>
      <c r="D89" s="44"/>
      <c r="E89" s="44"/>
      <c r="F89" s="44"/>
      <c r="G89" s="44"/>
      <c r="H89" s="44"/>
      <c r="I89" s="44"/>
      <c r="J89" s="44"/>
      <c r="K89" s="44"/>
      <c r="L89" s="44"/>
      <c r="M89" s="44"/>
      <c r="N89" s="44"/>
      <c r="O89" s="44"/>
      <c r="P89" s="44"/>
      <c r="Q89" s="44"/>
      <c r="R89" s="44"/>
      <c r="S89" s="44"/>
      <c r="T89" s="57"/>
      <c r="IV89" s="66"/>
    </row>
    <row r="90" spans="1:256" hidden="1">
      <c r="A90" s="66"/>
      <c r="B90" s="44"/>
      <c r="C90" s="44"/>
      <c r="D90" s="44"/>
      <c r="E90" s="44"/>
      <c r="F90" s="44"/>
      <c r="G90" s="44"/>
      <c r="H90" s="44"/>
      <c r="I90" s="44"/>
      <c r="J90" s="44"/>
      <c r="K90" s="44"/>
      <c r="L90" s="44"/>
      <c r="M90" s="44"/>
      <c r="N90" s="44"/>
      <c r="O90" s="44"/>
      <c r="P90" s="44"/>
      <c r="Q90" s="44"/>
      <c r="R90" s="44"/>
      <c r="S90" s="44"/>
      <c r="T90" s="57"/>
      <c r="IV90" s="66"/>
    </row>
    <row r="91" spans="1:256" hidden="1">
      <c r="A91" s="66"/>
      <c r="B91" s="44"/>
      <c r="C91" s="44"/>
      <c r="D91" s="44"/>
      <c r="E91" s="44"/>
      <c r="F91" s="44"/>
      <c r="G91" s="44"/>
      <c r="H91" s="44"/>
      <c r="I91" s="44"/>
      <c r="J91" s="44"/>
      <c r="K91" s="44"/>
      <c r="L91" s="44"/>
      <c r="M91" s="44"/>
      <c r="N91" s="44"/>
      <c r="O91" s="44"/>
      <c r="P91" s="44"/>
      <c r="Q91" s="44"/>
      <c r="R91" s="44"/>
      <c r="S91" s="44"/>
      <c r="T91" s="57"/>
      <c r="IV91" s="66"/>
    </row>
    <row r="92" spans="1:256" hidden="1">
      <c r="A92" s="66"/>
      <c r="B92" s="44"/>
      <c r="C92" s="44"/>
      <c r="D92" s="44"/>
      <c r="E92" s="44"/>
      <c r="F92" s="44"/>
      <c r="G92" s="44"/>
      <c r="H92" s="44"/>
      <c r="I92" s="44"/>
      <c r="J92" s="44"/>
      <c r="K92" s="44"/>
      <c r="L92" s="44"/>
      <c r="M92" s="44"/>
      <c r="N92" s="44"/>
      <c r="O92" s="44"/>
      <c r="P92" s="44"/>
      <c r="Q92" s="44"/>
      <c r="R92" s="44"/>
      <c r="S92" s="44"/>
      <c r="T92" s="57"/>
      <c r="IV92" s="66"/>
    </row>
    <row r="93" spans="1:256" hidden="1">
      <c r="A93" s="66"/>
      <c r="B93" s="44"/>
      <c r="C93" s="44"/>
      <c r="D93" s="44"/>
      <c r="E93" s="44"/>
      <c r="F93" s="44"/>
      <c r="G93" s="44"/>
      <c r="H93" s="44"/>
      <c r="I93" s="44"/>
      <c r="J93" s="44"/>
      <c r="K93" s="44"/>
      <c r="L93" s="44"/>
      <c r="M93" s="44"/>
      <c r="N93" s="44"/>
      <c r="O93" s="44"/>
      <c r="P93" s="44"/>
      <c r="Q93" s="44"/>
      <c r="R93" s="44"/>
      <c r="S93" s="44"/>
      <c r="T93" s="57"/>
      <c r="IV93" s="66"/>
    </row>
    <row r="94" spans="1:256" hidden="1">
      <c r="A94" s="66"/>
      <c r="B94" s="44"/>
      <c r="C94" s="44"/>
      <c r="D94" s="44"/>
      <c r="E94" s="44"/>
      <c r="F94" s="44"/>
      <c r="G94" s="44"/>
      <c r="H94" s="44"/>
      <c r="I94" s="44"/>
      <c r="J94" s="44"/>
      <c r="K94" s="44"/>
      <c r="L94" s="44"/>
      <c r="M94" s="44"/>
      <c r="N94" s="44"/>
      <c r="O94" s="44"/>
      <c r="P94" s="44"/>
      <c r="Q94" s="44"/>
      <c r="R94" s="44"/>
      <c r="S94" s="44"/>
      <c r="T94" s="57"/>
      <c r="IV94" s="66"/>
    </row>
    <row r="95" spans="1:256" hidden="1">
      <c r="A95" s="66"/>
      <c r="B95" s="44"/>
      <c r="C95" s="44"/>
      <c r="D95" s="44"/>
      <c r="E95" s="44"/>
      <c r="F95" s="44"/>
      <c r="G95" s="44"/>
      <c r="H95" s="44"/>
      <c r="I95" s="44"/>
      <c r="J95" s="44"/>
      <c r="K95" s="44"/>
      <c r="L95" s="44"/>
      <c r="M95" s="44"/>
      <c r="N95" s="44"/>
      <c r="O95" s="44"/>
      <c r="P95" s="44"/>
      <c r="Q95" s="44"/>
      <c r="R95" s="44"/>
      <c r="S95" s="44"/>
      <c r="T95" s="57"/>
      <c r="IV95" s="66"/>
    </row>
    <row r="96" spans="1:256" hidden="1">
      <c r="A96" s="66"/>
      <c r="B96" s="44"/>
      <c r="C96" s="44"/>
      <c r="D96" s="44"/>
      <c r="E96" s="44"/>
      <c r="F96" s="44"/>
      <c r="G96" s="44"/>
      <c r="H96" s="44"/>
      <c r="I96" s="44"/>
      <c r="J96" s="44"/>
      <c r="K96" s="44"/>
      <c r="L96" s="44"/>
      <c r="M96" s="44"/>
      <c r="N96" s="44"/>
      <c r="O96" s="44"/>
      <c r="P96" s="44"/>
      <c r="Q96" s="44"/>
      <c r="R96" s="44"/>
      <c r="S96" s="44"/>
      <c r="T96" s="57"/>
      <c r="IV96" s="66"/>
    </row>
    <row r="97" spans="1:256" hidden="1">
      <c r="A97" s="66"/>
      <c r="B97" s="44"/>
      <c r="C97" s="44"/>
      <c r="D97" s="44"/>
      <c r="E97" s="44"/>
      <c r="F97" s="44"/>
      <c r="G97" s="44"/>
      <c r="H97" s="44"/>
      <c r="I97" s="44"/>
      <c r="J97" s="44"/>
      <c r="K97" s="44"/>
      <c r="L97" s="44"/>
      <c r="M97" s="44"/>
      <c r="N97" s="44"/>
      <c r="O97" s="44"/>
      <c r="P97" s="44"/>
      <c r="Q97" s="44"/>
      <c r="R97" s="44"/>
      <c r="S97" s="44"/>
      <c r="T97" s="57"/>
      <c r="IV97" s="66"/>
    </row>
    <row r="98" spans="1:256" hidden="1">
      <c r="A98" s="66"/>
      <c r="B98" s="44"/>
      <c r="C98" s="44"/>
      <c r="D98" s="44"/>
      <c r="E98" s="44"/>
      <c r="F98" s="44"/>
      <c r="G98" s="44"/>
      <c r="H98" s="44"/>
      <c r="I98" s="44"/>
      <c r="J98" s="44"/>
      <c r="K98" s="44"/>
      <c r="L98" s="44"/>
      <c r="M98" s="44"/>
      <c r="N98" s="44"/>
      <c r="O98" s="44"/>
      <c r="P98" s="44"/>
      <c r="Q98" s="44"/>
      <c r="R98" s="44"/>
      <c r="S98" s="44"/>
      <c r="T98" s="57"/>
      <c r="IV98" s="66"/>
    </row>
    <row r="99" spans="1:256" hidden="1">
      <c r="A99" s="66"/>
      <c r="B99" s="44"/>
      <c r="C99" s="44"/>
      <c r="D99" s="44"/>
      <c r="E99" s="44"/>
      <c r="F99" s="44"/>
      <c r="G99" s="44"/>
      <c r="H99" s="44"/>
      <c r="I99" s="44"/>
      <c r="J99" s="44"/>
      <c r="K99" s="44"/>
      <c r="L99" s="44"/>
      <c r="M99" s="44"/>
      <c r="N99" s="44"/>
      <c r="O99" s="44"/>
      <c r="P99" s="44"/>
      <c r="Q99" s="44"/>
      <c r="R99" s="44"/>
      <c r="S99" s="44"/>
      <c r="T99" s="57"/>
      <c r="IV99" s="66"/>
    </row>
    <row r="100" spans="1:256">
      <c r="A100" s="69"/>
      <c r="B100" s="51"/>
      <c r="C100" s="51"/>
      <c r="D100" s="51"/>
      <c r="E100" s="51"/>
      <c r="F100" s="51"/>
      <c r="G100" s="51"/>
      <c r="H100" s="51"/>
      <c r="I100" s="51"/>
      <c r="J100" s="51"/>
      <c r="K100" s="51"/>
      <c r="L100" s="51"/>
      <c r="M100" s="51"/>
      <c r="N100" s="51"/>
      <c r="O100" s="51"/>
      <c r="P100" s="51"/>
      <c r="Q100" s="51"/>
      <c r="R100" s="51"/>
      <c r="S100" s="51"/>
      <c r="T100" s="387"/>
      <c r="IV100" s="66"/>
    </row>
  </sheetData>
  <sheetProtection password="DBC9" sheet="1" objects="1" scenarios="1" selectLockedCells="1"/>
  <mergeCells count="10">
    <mergeCell ref="G52:J52"/>
    <mergeCell ref="J7:M7"/>
    <mergeCell ref="G7:G9"/>
    <mergeCell ref="A1:T1"/>
    <mergeCell ref="P7:Q8"/>
    <mergeCell ref="A2:T2"/>
    <mergeCell ref="G51:J51"/>
    <mergeCell ref="A7:A9"/>
    <mergeCell ref="T7:T9"/>
    <mergeCell ref="E4:S4"/>
  </mergeCells>
  <phoneticPr fontId="3" type="noConversion"/>
  <dataValidations count="1">
    <dataValidation type="time" allowBlank="1" showInputMessage="1" showErrorMessage="1" errorTitle="Hinweis zur Eingabe" error="Bitte geben Sie die Uhrzeit mit Doppelpunkt ein; z.B. 15:00." sqref="J12 J12:J42 M12:M42">
      <formula1>0</formula1>
      <formula2>0.999305555555556</formula2>
    </dataValidation>
  </dataValidations>
  <printOptions horizontalCentered="1" verticalCentered="1"/>
  <pageMargins left="0.39370078740157483" right="0.19685039370078741" top="0.19685039370078741" bottom="0.39370078740157483" header="0" footer="0.11811023622047245"/>
  <pageSetup paperSize="9" scale="74" orientation="portrait" blackAndWhite="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V94"/>
  <sheetViews>
    <sheetView showGridLines="0" showRuler="0" zoomScaleNormal="100" zoomScalePageLayoutView="90" workbookViewId="0">
      <selection activeCell="B6" sqref="B6:G6"/>
    </sheetView>
  </sheetViews>
  <sheetFormatPr baseColWidth="10" defaultColWidth="0" defaultRowHeight="15" zeroHeight="1"/>
  <cols>
    <col min="1" max="1" width="39.54296875" style="241" customWidth="1"/>
    <col min="2" max="2" width="25.26953125" style="241" customWidth="1"/>
    <col min="3" max="3" width="12.453125" style="241" customWidth="1"/>
    <col min="4" max="4" width="25.26953125" style="241" customWidth="1"/>
    <col min="5" max="5" width="15.26953125" style="241" customWidth="1"/>
    <col min="6" max="7" width="25.26953125" style="241" customWidth="1"/>
    <col min="8" max="8" width="1.26953125" style="225" customWidth="1"/>
    <col min="9" max="16384" width="16" style="241" hidden="1"/>
  </cols>
  <sheetData>
    <row r="1" spans="1:22" s="225" customFormat="1" ht="34.5">
      <c r="A1" s="751"/>
      <c r="B1" s="751"/>
      <c r="C1" s="751"/>
      <c r="D1" s="751"/>
      <c r="E1" s="751"/>
      <c r="F1" s="751"/>
      <c r="G1" s="751"/>
    </row>
    <row r="2" spans="1:22" s="225" customFormat="1" ht="13.5" customHeight="1">
      <c r="A2" s="226"/>
      <c r="B2" s="226"/>
      <c r="C2" s="226"/>
      <c r="D2" s="226"/>
      <c r="E2" s="226"/>
      <c r="F2" s="226"/>
      <c r="G2" s="226"/>
      <c r="H2" s="227"/>
    </row>
    <row r="3" spans="1:22" s="225" customFormat="1" ht="22" customHeight="1">
      <c r="A3" s="720" t="s">
        <v>196</v>
      </c>
      <c r="B3" s="720"/>
      <c r="C3" s="720"/>
      <c r="D3" s="720"/>
      <c r="E3" s="720"/>
      <c r="F3" s="720"/>
      <c r="G3" s="720"/>
      <c r="H3" s="720"/>
      <c r="I3" s="720"/>
      <c r="J3" s="720"/>
      <c r="K3" s="720"/>
      <c r="L3" s="720"/>
      <c r="M3" s="720"/>
      <c r="N3" s="720"/>
      <c r="O3" s="720"/>
      <c r="P3" s="720"/>
      <c r="Q3" s="720"/>
      <c r="R3" s="720"/>
      <c r="S3" s="720"/>
      <c r="T3" s="720"/>
      <c r="U3" s="720"/>
      <c r="V3" s="720"/>
    </row>
    <row r="4" spans="1:22" s="225" customFormat="1" ht="8.25" customHeight="1">
      <c r="A4" s="229"/>
      <c r="B4" s="229"/>
      <c r="C4" s="229"/>
      <c r="D4" s="229"/>
      <c r="E4" s="229"/>
      <c r="F4" s="229"/>
      <c r="G4" s="229"/>
      <c r="H4" s="227"/>
    </row>
    <row r="5" spans="1:22" s="225" customFormat="1" ht="22" customHeight="1">
      <c r="A5" s="230"/>
      <c r="B5" s="228"/>
      <c r="C5" s="228"/>
      <c r="D5" s="228"/>
      <c r="E5" s="228"/>
      <c r="F5" s="228"/>
      <c r="G5" s="231"/>
      <c r="H5" s="227"/>
    </row>
    <row r="6" spans="1:22" s="225" customFormat="1" ht="30" customHeight="1">
      <c r="A6" s="426" t="s">
        <v>0</v>
      </c>
      <c r="B6" s="759"/>
      <c r="C6" s="760"/>
      <c r="D6" s="760"/>
      <c r="E6" s="760"/>
      <c r="F6" s="760"/>
      <c r="G6" s="761"/>
      <c r="H6" s="227"/>
    </row>
    <row r="7" spans="1:22" s="225" customFormat="1" ht="22" customHeight="1">
      <c r="A7" s="230"/>
      <c r="B7" s="229"/>
      <c r="C7" s="229"/>
      <c r="D7" s="229"/>
      <c r="E7" s="229"/>
      <c r="F7" s="229"/>
      <c r="G7" s="232"/>
      <c r="H7" s="227"/>
    </row>
    <row r="8" spans="1:22" s="225" customFormat="1" ht="22" customHeight="1">
      <c r="A8" s="233"/>
      <c r="B8" s="228"/>
      <c r="C8" s="228"/>
      <c r="D8" s="228"/>
      <c r="E8" s="228"/>
      <c r="F8" s="228"/>
      <c r="G8" s="231"/>
      <c r="H8" s="227"/>
    </row>
    <row r="9" spans="1:22" s="225" customFormat="1" ht="22" customHeight="1">
      <c r="A9" s="233"/>
      <c r="B9" s="234" t="s">
        <v>1</v>
      </c>
      <c r="C9" s="227"/>
      <c r="D9" s="234" t="s">
        <v>2</v>
      </c>
      <c r="E9" s="227"/>
      <c r="F9" s="555"/>
      <c r="G9" s="554"/>
      <c r="H9" s="227"/>
    </row>
    <row r="10" spans="1:22" s="225" customFormat="1" ht="22" customHeight="1">
      <c r="A10" s="233"/>
      <c r="B10" s="235"/>
      <c r="C10" s="228"/>
      <c r="D10" s="235"/>
      <c r="E10" s="236"/>
      <c r="F10" s="556"/>
      <c r="G10" s="231"/>
      <c r="H10" s="227"/>
    </row>
    <row r="11" spans="1:22" s="225" customFormat="1" ht="22" customHeight="1">
      <c r="A11" s="233"/>
      <c r="B11" s="237"/>
      <c r="C11" s="227"/>
      <c r="D11" s="237"/>
      <c r="E11" s="228"/>
      <c r="F11" s="228"/>
      <c r="G11" s="231"/>
      <c r="H11" s="227"/>
    </row>
    <row r="12" spans="1:22" ht="22" customHeight="1">
      <c r="A12" s="238"/>
      <c r="B12" s="755"/>
      <c r="C12" s="227"/>
      <c r="D12" s="757"/>
      <c r="E12" s="228"/>
      <c r="F12" s="239"/>
      <c r="G12" s="240"/>
      <c r="H12" s="227"/>
    </row>
    <row r="13" spans="1:22" ht="22" customHeight="1">
      <c r="A13" s="242" t="s">
        <v>4</v>
      </c>
      <c r="B13" s="756"/>
      <c r="C13" s="227"/>
      <c r="D13" s="758"/>
      <c r="E13" s="227"/>
      <c r="F13" s="239"/>
      <c r="G13" s="240"/>
      <c r="H13" s="227"/>
    </row>
    <row r="14" spans="1:22" ht="22" customHeight="1">
      <c r="A14" s="243"/>
      <c r="B14" s="244"/>
      <c r="C14" s="227"/>
      <c r="D14" s="245"/>
      <c r="E14" s="227"/>
      <c r="F14" s="246"/>
      <c r="G14" s="240"/>
      <c r="H14" s="227"/>
    </row>
    <row r="15" spans="1:22" ht="22" customHeight="1">
      <c r="A15" s="247"/>
      <c r="B15" s="745"/>
      <c r="C15" s="227"/>
      <c r="D15" s="757"/>
      <c r="E15" s="227"/>
      <c r="F15" s="743"/>
      <c r="G15" s="747" t="s">
        <v>5</v>
      </c>
      <c r="H15" s="549"/>
    </row>
    <row r="16" spans="1:22" ht="22" customHeight="1">
      <c r="A16" s="242" t="s">
        <v>6</v>
      </c>
      <c r="B16" s="746"/>
      <c r="C16" s="227" t="s">
        <v>5</v>
      </c>
      <c r="D16" s="758"/>
      <c r="E16" s="227"/>
      <c r="F16" s="743"/>
      <c r="G16" s="747"/>
      <c r="H16" s="550"/>
    </row>
    <row r="17" spans="1:8" ht="22" customHeight="1">
      <c r="A17" s="230"/>
      <c r="B17" s="229"/>
      <c r="C17" s="229"/>
      <c r="D17" s="229"/>
      <c r="E17" s="229"/>
      <c r="F17" s="229"/>
      <c r="G17" s="229"/>
      <c r="H17" s="551"/>
    </row>
    <row r="18" spans="1:8" ht="22" customHeight="1">
      <c r="A18" s="233"/>
      <c r="B18" s="228"/>
      <c r="C18" s="228"/>
      <c r="D18" s="228"/>
      <c r="E18" s="228"/>
      <c r="F18" s="228"/>
      <c r="G18" s="231"/>
      <c r="H18" s="227"/>
    </row>
    <row r="19" spans="1:8" ht="22" customHeight="1">
      <c r="A19" s="248" t="s">
        <v>7</v>
      </c>
      <c r="B19" s="748"/>
      <c r="C19" s="749"/>
      <c r="D19" s="749"/>
      <c r="E19" s="749"/>
      <c r="F19" s="749"/>
      <c r="G19" s="750"/>
      <c r="H19" s="227"/>
    </row>
    <row r="20" spans="1:8" ht="22" customHeight="1">
      <c r="A20" s="249" t="s">
        <v>8</v>
      </c>
      <c r="B20" s="737"/>
      <c r="C20" s="738"/>
      <c r="D20" s="738"/>
      <c r="E20" s="738"/>
      <c r="F20" s="738"/>
      <c r="G20" s="739"/>
      <c r="H20" s="227"/>
    </row>
    <row r="21" spans="1:8" s="225" customFormat="1" ht="22" customHeight="1">
      <c r="A21" s="230"/>
      <c r="B21" s="229"/>
      <c r="C21" s="229"/>
      <c r="D21" s="229"/>
      <c r="E21" s="229"/>
      <c r="F21" s="229"/>
      <c r="G21" s="232"/>
      <c r="H21" s="227"/>
    </row>
    <row r="22" spans="1:8" s="225" customFormat="1" ht="22" customHeight="1">
      <c r="A22" s="227"/>
      <c r="B22" s="227"/>
      <c r="C22" s="227"/>
      <c r="D22" s="227"/>
      <c r="E22" s="227"/>
      <c r="F22" s="227"/>
      <c r="G22" s="227"/>
      <c r="H22" s="227"/>
    </row>
    <row r="23" spans="1:8" s="225" customFormat="1" ht="22" customHeight="1">
      <c r="A23" s="227"/>
      <c r="B23" s="227"/>
      <c r="C23" s="227"/>
      <c r="D23" s="227"/>
      <c r="E23" s="227"/>
      <c r="F23" s="227"/>
      <c r="G23" s="227"/>
      <c r="H23" s="227"/>
    </row>
    <row r="24" spans="1:8" s="225" customFormat="1" ht="22" customHeight="1" thickBot="1">
      <c r="A24" s="227"/>
      <c r="B24" s="227"/>
      <c r="C24" s="227"/>
      <c r="D24" s="227"/>
      <c r="E24" s="227"/>
      <c r="F24" s="227"/>
      <c r="G24" s="250"/>
      <c r="H24" s="227"/>
    </row>
    <row r="25" spans="1:8" s="225" customFormat="1" ht="22" customHeight="1">
      <c r="A25" s="227"/>
      <c r="B25" s="251"/>
      <c r="C25" s="251"/>
      <c r="D25" s="251"/>
      <c r="E25" s="251"/>
      <c r="F25" s="252"/>
      <c r="G25" s="253"/>
      <c r="H25" s="227"/>
    </row>
    <row r="26" spans="1:8" ht="25.15" customHeight="1">
      <c r="A26" s="752" t="s">
        <v>105</v>
      </c>
      <c r="B26" s="753"/>
      <c r="C26" s="753"/>
      <c r="D26" s="753"/>
      <c r="E26" s="753"/>
      <c r="F26" s="754"/>
      <c r="G26" s="254" t="s">
        <v>9</v>
      </c>
      <c r="H26" s="227"/>
    </row>
    <row r="27" spans="1:8" s="225" customFormat="1" ht="22" customHeight="1">
      <c r="A27" s="238"/>
      <c r="B27" s="228"/>
      <c r="C27" s="228"/>
      <c r="D27" s="228"/>
      <c r="E27" s="228"/>
      <c r="F27" s="252"/>
      <c r="G27" s="252"/>
      <c r="H27" s="227"/>
    </row>
    <row r="28" spans="1:8" ht="22" customHeight="1">
      <c r="A28" s="740" t="s">
        <v>74</v>
      </c>
      <c r="B28" s="741"/>
      <c r="C28" s="741"/>
      <c r="D28" s="741"/>
      <c r="E28" s="741"/>
      <c r="F28" s="742"/>
      <c r="G28" s="252"/>
      <c r="H28" s="227"/>
    </row>
    <row r="29" spans="1:8" s="225" customFormat="1" ht="22" customHeight="1">
      <c r="A29" s="243"/>
      <c r="B29" s="228"/>
      <c r="C29" s="228"/>
      <c r="D29" s="228"/>
      <c r="E29" s="257"/>
      <c r="F29" s="252"/>
      <c r="G29" s="252"/>
      <c r="H29" s="227"/>
    </row>
    <row r="30" spans="1:8" s="225" customFormat="1" ht="10" customHeight="1">
      <c r="A30" s="259"/>
      <c r="B30" s="260"/>
      <c r="C30" s="237"/>
      <c r="D30" s="237"/>
      <c r="E30" s="258"/>
      <c r="F30" s="261"/>
      <c r="G30" s="252"/>
      <c r="H30" s="227"/>
    </row>
    <row r="31" spans="1:8" ht="25.15" customHeight="1">
      <c r="A31" s="548"/>
      <c r="B31" s="228">
        <v>1</v>
      </c>
      <c r="C31" s="237" t="s">
        <v>10</v>
      </c>
      <c r="D31" s="237" t="s">
        <v>76</v>
      </c>
      <c r="E31" s="378">
        <v>12</v>
      </c>
      <c r="F31" s="274" t="s">
        <v>5</v>
      </c>
      <c r="G31" s="252"/>
      <c r="H31" s="227"/>
    </row>
    <row r="32" spans="1:8" s="225" customFormat="1" ht="22" customHeight="1">
      <c r="A32" s="238"/>
      <c r="B32" s="229"/>
      <c r="C32" s="229"/>
      <c r="D32" s="229"/>
      <c r="E32" s="262"/>
      <c r="F32" s="255"/>
      <c r="G32" s="252"/>
      <c r="H32" s="227"/>
    </row>
    <row r="33" spans="1:8" s="225" customFormat="1" ht="22" customHeight="1">
      <c r="A33" s="227"/>
      <c r="B33" s="227"/>
      <c r="C33" s="227"/>
      <c r="D33" s="227"/>
      <c r="E33" s="263"/>
      <c r="F33" s="252"/>
      <c r="G33" s="252"/>
      <c r="H33" s="227"/>
    </row>
    <row r="34" spans="1:8" s="225" customFormat="1" ht="22" customHeight="1">
      <c r="A34" s="229"/>
      <c r="B34" s="229"/>
      <c r="C34" s="229"/>
      <c r="D34" s="229"/>
      <c r="E34" s="262"/>
      <c r="F34" s="255"/>
      <c r="G34" s="252"/>
      <c r="H34" s="227"/>
    </row>
    <row r="35" spans="1:8" s="225" customFormat="1" ht="22" customHeight="1">
      <c r="A35" s="256"/>
      <c r="B35" s="228"/>
      <c r="C35" s="228"/>
      <c r="D35" s="228"/>
      <c r="E35" s="257"/>
      <c r="F35" s="252"/>
      <c r="G35" s="252"/>
      <c r="H35" s="227"/>
    </row>
    <row r="36" spans="1:8" s="225" customFormat="1" ht="22" customHeight="1">
      <c r="A36" s="233"/>
      <c r="B36" s="228"/>
      <c r="C36" s="228"/>
      <c r="D36" s="228"/>
      <c r="E36" s="257"/>
      <c r="F36" s="252"/>
      <c r="G36" s="252"/>
      <c r="H36" s="227"/>
    </row>
    <row r="37" spans="1:8" ht="22" customHeight="1">
      <c r="A37" s="734" t="s">
        <v>42</v>
      </c>
      <c r="B37" s="735"/>
      <c r="C37" s="735"/>
      <c r="D37" s="735"/>
      <c r="E37" s="735"/>
      <c r="F37" s="744"/>
      <c r="G37" s="552"/>
      <c r="H37" s="227"/>
    </row>
    <row r="38" spans="1:8" s="225" customFormat="1" ht="22" customHeight="1">
      <c r="A38" s="233"/>
      <c r="B38" s="228"/>
      <c r="C38" s="228"/>
      <c r="D38" s="228"/>
      <c r="E38" s="257"/>
      <c r="F38" s="252"/>
      <c r="G38" s="252"/>
      <c r="H38" s="227"/>
    </row>
    <row r="39" spans="1:8" ht="25.15" customHeight="1">
      <c r="A39" s="259" t="s">
        <v>43</v>
      </c>
      <c r="B39" s="449"/>
      <c r="C39" s="237" t="s">
        <v>11</v>
      </c>
      <c r="D39" s="237" t="s">
        <v>76</v>
      </c>
      <c r="E39" s="441">
        <v>0.3</v>
      </c>
      <c r="F39" s="274"/>
      <c r="G39" s="252"/>
      <c r="H39" s="227"/>
    </row>
    <row r="40" spans="1:8" s="225" customFormat="1" ht="22" customHeight="1">
      <c r="A40" s="259"/>
      <c r="B40" s="264"/>
      <c r="C40" s="228"/>
      <c r="D40" s="237"/>
      <c r="E40" s="265"/>
      <c r="F40" s="261"/>
      <c r="G40" s="252"/>
      <c r="H40" s="227"/>
    </row>
    <row r="41" spans="1:8" ht="25.15" customHeight="1">
      <c r="A41" s="259" t="s">
        <v>12</v>
      </c>
      <c r="B41" s="449"/>
      <c r="C41" s="237"/>
      <c r="D41" s="237" t="s">
        <v>9</v>
      </c>
      <c r="E41" s="266"/>
      <c r="F41" s="274"/>
      <c r="G41" s="275"/>
      <c r="H41" s="227"/>
    </row>
    <row r="42" spans="1:8" s="225" customFormat="1" ht="22" customHeight="1">
      <c r="A42" s="259"/>
      <c r="B42" s="260"/>
      <c r="C42" s="237"/>
      <c r="D42" s="237"/>
      <c r="E42" s="266"/>
      <c r="F42" s="261"/>
      <c r="G42" s="267"/>
      <c r="H42" s="227"/>
    </row>
    <row r="43" spans="1:8" s="225" customFormat="1" ht="22" customHeight="1" thickBot="1">
      <c r="A43" s="268"/>
      <c r="B43" s="250"/>
      <c r="C43" s="250"/>
      <c r="D43" s="250"/>
      <c r="E43" s="250"/>
      <c r="F43" s="269"/>
      <c r="G43" s="252"/>
      <c r="H43" s="227"/>
    </row>
    <row r="44" spans="1:8" s="225" customFormat="1" ht="22" customHeight="1">
      <c r="A44" s="233"/>
      <c r="B44" s="228"/>
      <c r="C44" s="228"/>
      <c r="D44" s="228"/>
      <c r="E44" s="228"/>
      <c r="F44" s="228"/>
      <c r="G44" s="252"/>
      <c r="H44" s="227"/>
    </row>
    <row r="45" spans="1:8" ht="25.15" customHeight="1">
      <c r="A45" s="734" t="s">
        <v>77</v>
      </c>
      <c r="B45" s="735"/>
      <c r="C45" s="735"/>
      <c r="D45" s="735"/>
      <c r="E45" s="735"/>
      <c r="F45" s="736"/>
      <c r="G45" s="553"/>
      <c r="H45" s="227"/>
    </row>
    <row r="46" spans="1:8" s="225" customFormat="1" ht="22" customHeight="1" thickBot="1">
      <c r="A46" s="268"/>
      <c r="B46" s="250"/>
      <c r="C46" s="250"/>
      <c r="D46" s="250"/>
      <c r="E46" s="250"/>
      <c r="F46" s="250"/>
      <c r="G46" s="269"/>
      <c r="H46" s="227"/>
    </row>
    <row r="47" spans="1:8" s="225" customFormat="1" ht="22" customHeight="1">
      <c r="A47" s="227"/>
      <c r="B47" s="227"/>
      <c r="C47" s="227"/>
      <c r="D47" s="227"/>
      <c r="E47" s="227"/>
      <c r="F47" s="227"/>
      <c r="G47" s="227"/>
      <c r="H47" s="227"/>
    </row>
    <row r="48" spans="1:8" s="225" customFormat="1" ht="22" customHeight="1">
      <c r="A48" s="227"/>
      <c r="B48" s="227"/>
      <c r="C48" s="227"/>
      <c r="D48" s="227"/>
      <c r="E48" s="227"/>
      <c r="F48" s="227"/>
      <c r="G48" s="227"/>
      <c r="H48" s="227"/>
    </row>
    <row r="49" spans="1:8" s="225" customFormat="1" ht="22" customHeight="1">
      <c r="A49" s="227" t="s">
        <v>45</v>
      </c>
      <c r="B49" s="227"/>
      <c r="C49" s="227"/>
      <c r="D49" s="227"/>
      <c r="E49" s="227"/>
      <c r="F49" s="227"/>
      <c r="G49" s="227"/>
      <c r="H49" s="227"/>
    </row>
    <row r="50" spans="1:8" s="225" customFormat="1" ht="22" customHeight="1">
      <c r="A50" s="227"/>
      <c r="B50" s="227"/>
      <c r="C50" s="227"/>
      <c r="D50" s="227"/>
      <c r="E50" s="227"/>
      <c r="F50" s="227"/>
      <c r="G50" s="227"/>
      <c r="H50" s="227"/>
    </row>
    <row r="51" spans="1:8" s="225" customFormat="1" ht="22" customHeight="1">
      <c r="A51" s="227"/>
      <c r="B51" s="227"/>
      <c r="C51" s="227"/>
      <c r="D51" s="227"/>
      <c r="E51" s="227"/>
      <c r="F51" s="227"/>
      <c r="G51" s="227"/>
      <c r="H51" s="227"/>
    </row>
    <row r="52" spans="1:8" s="225" customFormat="1" ht="22" customHeight="1">
      <c r="A52" s="227"/>
      <c r="B52" s="227"/>
      <c r="C52" s="227"/>
      <c r="D52" s="227"/>
      <c r="E52" s="227"/>
      <c r="F52" s="227"/>
      <c r="G52" s="227"/>
      <c r="H52" s="227"/>
    </row>
    <row r="53" spans="1:8" s="225" customFormat="1" ht="22" customHeight="1">
      <c r="A53" s="227"/>
      <c r="B53" s="227"/>
      <c r="C53" s="227"/>
      <c r="D53" s="227"/>
      <c r="E53" s="227"/>
      <c r="F53" s="227"/>
      <c r="G53" s="227"/>
      <c r="H53" s="227"/>
    </row>
    <row r="54" spans="1:8" s="225" customFormat="1" ht="22" customHeight="1">
      <c r="A54" s="227" t="s">
        <v>46</v>
      </c>
      <c r="B54" s="270" t="s">
        <v>47</v>
      </c>
      <c r="C54" s="227" t="s">
        <v>46</v>
      </c>
      <c r="D54" s="227"/>
      <c r="E54" s="227" t="s">
        <v>5</v>
      </c>
      <c r="F54" s="227" t="s">
        <v>55</v>
      </c>
      <c r="G54" s="227"/>
      <c r="H54" s="227"/>
    </row>
    <row r="55" spans="1:8" s="225" customFormat="1" ht="22" customHeight="1">
      <c r="A55" s="251" t="s">
        <v>49</v>
      </c>
      <c r="B55" s="227" t="s">
        <v>5</v>
      </c>
      <c r="C55" s="251" t="s">
        <v>1</v>
      </c>
      <c r="D55" s="251"/>
      <c r="E55" s="227"/>
      <c r="F55" s="251" t="s">
        <v>50</v>
      </c>
      <c r="G55" s="251"/>
      <c r="H55" s="227"/>
    </row>
    <row r="56" spans="1:8" s="225" customFormat="1" ht="22" customHeight="1">
      <c r="A56" s="227"/>
      <c r="B56" s="227"/>
      <c r="C56" s="227"/>
      <c r="D56" s="227"/>
      <c r="E56" s="227"/>
      <c r="F56" s="227"/>
      <c r="G56" s="227"/>
      <c r="H56" s="227"/>
    </row>
    <row r="57" spans="1:8" ht="22" hidden="1" customHeight="1">
      <c r="A57" s="271"/>
      <c r="B57" s="271"/>
      <c r="C57" s="271"/>
      <c r="D57" s="271"/>
      <c r="E57" s="271"/>
      <c r="F57" s="271"/>
      <c r="G57" s="271"/>
      <c r="H57" s="227"/>
    </row>
    <row r="58" spans="1:8" ht="22" hidden="1" customHeight="1">
      <c r="A58" s="271"/>
      <c r="B58" s="271"/>
      <c r="C58" s="271"/>
      <c r="D58" s="271"/>
      <c r="E58" s="271"/>
      <c r="F58" s="271"/>
      <c r="G58" s="271"/>
      <c r="H58" s="227"/>
    </row>
    <row r="59" spans="1:8" ht="22" hidden="1">
      <c r="A59" s="271"/>
      <c r="B59" s="271"/>
      <c r="C59" s="271"/>
      <c r="D59" s="271"/>
      <c r="E59" s="271"/>
      <c r="F59" s="271"/>
      <c r="G59" s="271"/>
      <c r="H59" s="227"/>
    </row>
    <row r="60" spans="1:8" ht="22" hidden="1">
      <c r="A60" s="271"/>
      <c r="B60" s="271"/>
      <c r="C60" s="271"/>
      <c r="D60" s="271"/>
      <c r="E60" s="271"/>
      <c r="F60" s="271"/>
      <c r="G60" s="271"/>
      <c r="H60" s="227"/>
    </row>
    <row r="61" spans="1:8" ht="22" hidden="1">
      <c r="A61" s="271"/>
      <c r="B61" s="271"/>
      <c r="C61" s="271"/>
      <c r="D61" s="271"/>
      <c r="E61" s="271"/>
      <c r="F61" s="271"/>
      <c r="G61" s="271"/>
      <c r="H61" s="227"/>
    </row>
    <row r="62" spans="1:8" ht="22" hidden="1">
      <c r="A62" s="271"/>
      <c r="B62" s="271"/>
      <c r="C62" s="271"/>
      <c r="D62" s="271"/>
      <c r="E62" s="271"/>
      <c r="F62" s="271"/>
      <c r="G62" s="271"/>
      <c r="H62" s="227"/>
    </row>
    <row r="63" spans="1:8" ht="22" hidden="1">
      <c r="A63" s="271"/>
      <c r="B63" s="271"/>
      <c r="C63" s="271"/>
      <c r="D63" s="271"/>
      <c r="E63" s="271"/>
      <c r="F63" s="271"/>
      <c r="G63" s="271"/>
      <c r="H63" s="227"/>
    </row>
    <row r="64" spans="1:8" ht="22" hidden="1">
      <c r="A64" s="271"/>
      <c r="B64" s="271"/>
      <c r="C64" s="271"/>
      <c r="D64" s="271"/>
      <c r="E64" s="271"/>
      <c r="F64" s="271"/>
      <c r="G64" s="271"/>
      <c r="H64" s="227"/>
    </row>
    <row r="65" spans="1:8" ht="22" hidden="1">
      <c r="A65" s="271"/>
      <c r="B65" s="271"/>
      <c r="C65" s="271"/>
      <c r="D65" s="271"/>
      <c r="E65" s="271"/>
      <c r="F65" s="271"/>
      <c r="G65" s="271"/>
      <c r="H65" s="227"/>
    </row>
    <row r="66" spans="1:8" ht="20" hidden="1">
      <c r="A66" s="272"/>
      <c r="B66" s="272"/>
      <c r="C66" s="272"/>
      <c r="D66" s="272"/>
      <c r="E66" s="272"/>
      <c r="F66" s="272"/>
      <c r="G66" s="272"/>
      <c r="H66" s="273"/>
    </row>
    <row r="67" spans="1:8" ht="20" hidden="1">
      <c r="A67" s="272"/>
      <c r="B67" s="272"/>
      <c r="C67" s="272"/>
      <c r="D67" s="272"/>
      <c r="E67" s="272"/>
      <c r="F67" s="272"/>
      <c r="G67" s="272"/>
      <c r="H67" s="273"/>
    </row>
    <row r="68" spans="1:8" ht="20" hidden="1">
      <c r="A68" s="272"/>
      <c r="B68" s="272"/>
      <c r="C68" s="272"/>
      <c r="D68" s="272"/>
      <c r="E68" s="272"/>
      <c r="F68" s="272"/>
      <c r="G68" s="272"/>
      <c r="H68" s="273"/>
    </row>
    <row r="69" spans="1:8" ht="20" hidden="1">
      <c r="A69" s="272"/>
      <c r="B69" s="272"/>
      <c r="C69" s="272"/>
      <c r="D69" s="272"/>
      <c r="E69" s="272"/>
      <c r="F69" s="272"/>
      <c r="G69" s="272"/>
      <c r="H69" s="273"/>
    </row>
    <row r="70" spans="1:8" ht="20" hidden="1">
      <c r="A70" s="272"/>
      <c r="B70" s="272"/>
      <c r="C70" s="272"/>
      <c r="D70" s="272"/>
      <c r="E70" s="272"/>
      <c r="F70" s="272"/>
      <c r="G70" s="272"/>
      <c r="H70" s="273"/>
    </row>
    <row r="71" spans="1:8" ht="20" hidden="1">
      <c r="A71" s="272"/>
      <c r="B71" s="272"/>
      <c r="C71" s="272"/>
      <c r="D71" s="272"/>
      <c r="E71" s="272"/>
      <c r="F71" s="272"/>
      <c r="G71" s="272"/>
      <c r="H71" s="273"/>
    </row>
    <row r="72" spans="1:8" ht="20" hidden="1">
      <c r="A72" s="272"/>
      <c r="B72" s="272"/>
      <c r="C72" s="272"/>
      <c r="D72" s="272"/>
      <c r="E72" s="272"/>
      <c r="F72" s="272"/>
      <c r="G72" s="272"/>
      <c r="H72" s="273"/>
    </row>
    <row r="73" spans="1:8" ht="20" hidden="1">
      <c r="A73" s="272"/>
      <c r="B73" s="272"/>
      <c r="C73" s="272"/>
      <c r="D73" s="272"/>
      <c r="E73" s="272"/>
      <c r="F73" s="272"/>
      <c r="G73" s="272"/>
      <c r="H73" s="273"/>
    </row>
    <row r="74" spans="1:8" ht="20" hidden="1">
      <c r="A74" s="272"/>
      <c r="B74" s="272"/>
      <c r="C74" s="272"/>
      <c r="D74" s="272"/>
      <c r="E74" s="272"/>
      <c r="F74" s="272"/>
      <c r="G74" s="272"/>
      <c r="H74" s="273"/>
    </row>
    <row r="75" spans="1:8" ht="20" hidden="1">
      <c r="A75" s="272"/>
      <c r="B75" s="272"/>
      <c r="C75" s="272"/>
      <c r="D75" s="272"/>
      <c r="E75" s="272"/>
      <c r="F75" s="272"/>
      <c r="G75" s="272"/>
      <c r="H75" s="273"/>
    </row>
    <row r="76" spans="1:8" ht="20" hidden="1">
      <c r="A76" s="272"/>
      <c r="B76" s="272"/>
      <c r="C76" s="272"/>
      <c r="D76" s="272"/>
      <c r="E76" s="272"/>
      <c r="F76" s="272"/>
      <c r="G76" s="272"/>
      <c r="H76" s="273"/>
    </row>
    <row r="77" spans="1:8" ht="20" hidden="1">
      <c r="A77" s="272"/>
      <c r="B77" s="272"/>
      <c r="C77" s="272"/>
      <c r="D77" s="272"/>
      <c r="E77" s="272"/>
      <c r="F77" s="272"/>
      <c r="G77" s="272"/>
      <c r="H77" s="273"/>
    </row>
    <row r="78" spans="1:8" ht="20" hidden="1">
      <c r="A78" s="272"/>
      <c r="B78" s="272"/>
      <c r="C78" s="272"/>
      <c r="D78" s="272"/>
      <c r="E78" s="272"/>
      <c r="F78" s="272"/>
      <c r="G78" s="272"/>
      <c r="H78" s="273"/>
    </row>
    <row r="79" spans="1:8" ht="20" hidden="1">
      <c r="A79" s="272"/>
      <c r="B79" s="272"/>
      <c r="C79" s="272"/>
      <c r="D79" s="272"/>
      <c r="E79" s="272"/>
      <c r="F79" s="272"/>
      <c r="G79" s="272"/>
      <c r="H79" s="273"/>
    </row>
    <row r="80" spans="1:8" ht="20" hidden="1">
      <c r="A80" s="272"/>
      <c r="B80" s="272"/>
      <c r="C80" s="272"/>
      <c r="D80" s="272"/>
      <c r="E80" s="272"/>
      <c r="F80" s="272"/>
      <c r="G80" s="272"/>
      <c r="H80" s="273"/>
    </row>
    <row r="81" spans="1:8" ht="20" hidden="1">
      <c r="A81" s="272"/>
      <c r="B81" s="272"/>
      <c r="C81" s="272"/>
      <c r="D81" s="272"/>
      <c r="E81" s="272"/>
      <c r="F81" s="272"/>
      <c r="G81" s="272"/>
      <c r="H81" s="273"/>
    </row>
    <row r="82" spans="1:8" ht="20" hidden="1">
      <c r="A82" s="272"/>
      <c r="B82" s="272"/>
      <c r="C82" s="272"/>
      <c r="D82" s="272"/>
      <c r="E82" s="272"/>
      <c r="F82" s="272"/>
      <c r="G82" s="272"/>
      <c r="H82" s="273"/>
    </row>
    <row r="83" spans="1:8" ht="20" hidden="1">
      <c r="A83" s="272"/>
      <c r="B83" s="272"/>
      <c r="C83" s="272"/>
      <c r="D83" s="272"/>
      <c r="E83" s="272"/>
      <c r="F83" s="272"/>
      <c r="G83" s="272"/>
      <c r="H83" s="273"/>
    </row>
    <row r="84" spans="1:8" ht="20" hidden="1">
      <c r="A84" s="272"/>
      <c r="B84" s="272"/>
      <c r="C84" s="272"/>
      <c r="D84" s="272"/>
      <c r="E84" s="272"/>
      <c r="F84" s="272"/>
      <c r="G84" s="272"/>
      <c r="H84" s="273"/>
    </row>
    <row r="85" spans="1:8" ht="20" hidden="1">
      <c r="A85" s="272"/>
      <c r="B85" s="272"/>
      <c r="C85" s="272"/>
      <c r="D85" s="272"/>
      <c r="E85" s="272"/>
      <c r="F85" s="272"/>
      <c r="G85" s="272"/>
      <c r="H85" s="273"/>
    </row>
    <row r="86" spans="1:8" ht="20" hidden="1">
      <c r="A86" s="272"/>
      <c r="B86" s="272"/>
      <c r="C86" s="272"/>
      <c r="D86" s="272"/>
      <c r="E86" s="272"/>
      <c r="F86" s="272"/>
      <c r="G86" s="272"/>
      <c r="H86" s="273"/>
    </row>
    <row r="87" spans="1:8" ht="20" hidden="1">
      <c r="A87" s="272"/>
      <c r="B87" s="272"/>
      <c r="C87" s="272"/>
      <c r="D87" s="272"/>
      <c r="E87" s="272"/>
      <c r="F87" s="272"/>
      <c r="G87" s="272"/>
      <c r="H87" s="273"/>
    </row>
    <row r="88" spans="1:8" ht="20" hidden="1">
      <c r="A88" s="272"/>
      <c r="B88" s="272"/>
      <c r="C88" s="272"/>
      <c r="D88" s="272"/>
      <c r="E88" s="272"/>
      <c r="F88" s="272"/>
      <c r="G88" s="272"/>
      <c r="H88" s="273"/>
    </row>
    <row r="89" spans="1:8" ht="20" hidden="1">
      <c r="A89" s="272"/>
      <c r="B89" s="272"/>
      <c r="C89" s="272"/>
      <c r="D89" s="272"/>
      <c r="E89" s="272"/>
      <c r="F89" s="272"/>
      <c r="G89" s="272"/>
      <c r="H89" s="273"/>
    </row>
    <row r="90" spans="1:8" hidden="1"/>
    <row r="91" spans="1:8" hidden="1"/>
    <row r="92" spans="1:8" hidden="1"/>
    <row r="93" spans="1:8" hidden="1"/>
    <row r="94" spans="1:8" hidden="1"/>
  </sheetData>
  <sheetProtection password="DBC9" sheet="1" objects="1" scenarios="1" selectLockedCells="1"/>
  <mergeCells count="15">
    <mergeCell ref="A1:G1"/>
    <mergeCell ref="A26:F26"/>
    <mergeCell ref="B12:B13"/>
    <mergeCell ref="D12:D13"/>
    <mergeCell ref="D15:D16"/>
    <mergeCell ref="B6:G6"/>
    <mergeCell ref="A3:V3"/>
    <mergeCell ref="A45:F45"/>
    <mergeCell ref="B20:G20"/>
    <mergeCell ref="A28:F28"/>
    <mergeCell ref="F15:F16"/>
    <mergeCell ref="A37:F37"/>
    <mergeCell ref="B15:B16"/>
    <mergeCell ref="G15:G16"/>
    <mergeCell ref="B19:G19"/>
  </mergeCells>
  <phoneticPr fontId="3" type="noConversion"/>
  <dataValidations count="2">
    <dataValidation type="time" allowBlank="1" showInputMessage="1" showErrorMessage="1" errorTitle="Hinweis zur Eingabe" error="Bitte geben Sie die Uhrzeit mit Doppelpunkt ein; z.B. 15:00." sqref="D12:D13 D15:D16">
      <formula1>0</formula1>
      <formula2>0.999305555555556</formula2>
    </dataValidation>
    <dataValidation type="date" allowBlank="1" showInputMessage="1" showErrorMessage="1" errorTitle="Hinweis zur Eingabe" error="Sie haben ein Datum erfasst, welches nicht dem erforderlichen Datumsformat entspricht, z.B. 01.01.2017 oder außerhalb des Jahres 2017 liegt._x000a__x000a_Bitte berichtigen Sie Ihre Eingabe." sqref="B12:B13 B15:B16">
      <formula1>42736</formula1>
      <formula2>43100</formula2>
    </dataValidation>
  </dataValidations>
  <printOptions horizontalCentered="1" verticalCentered="1"/>
  <pageMargins left="0.78740157480314965" right="0.19685039370078741" top="0.19685039370078741" bottom="0.39370078740157483" header="0" footer="0"/>
  <pageSetup paperSize="9" scale="54"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Version_Prüfung</vt:lpstr>
      <vt:lpstr>Erläuterung</vt:lpstr>
      <vt:lpstr>Empfehlung</vt:lpstr>
      <vt:lpstr>Beispiele</vt:lpstr>
      <vt:lpstr>RK eintägig (mit Berechnung)</vt:lpstr>
      <vt:lpstr>RK mehrtägig (mit Berechnung)</vt:lpstr>
      <vt:lpstr>RK Monat 1</vt:lpstr>
      <vt:lpstr>RK Monat 2</vt:lpstr>
      <vt:lpstr>RK eintägig</vt:lpstr>
      <vt:lpstr>RK mehrtägig</vt:lpstr>
      <vt:lpstr>RK quer</vt:lpstr>
      <vt:lpstr>Beispiele!Druckbereich</vt:lpstr>
      <vt:lpstr>Empfehlung!Druckbereich</vt:lpstr>
      <vt:lpstr>'RK eintägig (mit Berechnung)'!Druckbereich</vt:lpstr>
      <vt:lpstr>'RK mehrtägig (mit 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2017 Inland</dc:title>
  <cp:lastModifiedBy>WinaufMac</cp:lastModifiedBy>
  <cp:lastPrinted>2015-12-21T12:44:41Z</cp:lastPrinted>
  <dcterms:created xsi:type="dcterms:W3CDTF">2002-10-06T12:26:19Z</dcterms:created>
  <dcterms:modified xsi:type="dcterms:W3CDTF">2017-06-01T13:40:05Z</dcterms:modified>
</cp:coreProperties>
</file>